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9440" windowHeight="6915"/>
  </bookViews>
  <sheets>
    <sheet name="прил.№3 без концессии и аренды" sheetId="6" r:id="rId1"/>
    <sheet name="прил.№4" sheetId="3" r:id="rId2"/>
  </sheets>
  <calcPr calcId="145621"/>
</workbook>
</file>

<file path=xl/calcChain.xml><?xml version="1.0" encoding="utf-8"?>
<calcChain xmlns="http://schemas.openxmlformats.org/spreadsheetml/2006/main">
  <c r="G290" i="6" l="1"/>
  <c r="G284" i="6"/>
  <c r="G285" i="6"/>
  <c r="H167" i="6" l="1"/>
  <c r="H164" i="6"/>
  <c r="H171" i="6"/>
  <c r="H92" i="6"/>
  <c r="H94" i="6"/>
  <c r="H75" i="6" l="1"/>
  <c r="H78" i="6"/>
  <c r="H263" i="6"/>
  <c r="H262" i="6" s="1"/>
  <c r="G282" i="6" l="1"/>
  <c r="G277" i="6"/>
  <c r="G276" i="6" s="1"/>
  <c r="G270" i="6"/>
  <c r="G269" i="6" s="1"/>
  <c r="H285" i="6" l="1"/>
  <c r="F285" i="6"/>
  <c r="F284" i="6"/>
  <c r="F282" i="6"/>
  <c r="D292" i="6"/>
  <c r="D291" i="6"/>
  <c r="H238" i="6"/>
  <c r="H235" i="6"/>
  <c r="H174" i="6"/>
  <c r="H85" i="6"/>
  <c r="G56" i="6"/>
  <c r="H56" i="6"/>
  <c r="F56" i="6"/>
  <c r="E22" i="6" l="1"/>
  <c r="E23" i="6"/>
  <c r="E21" i="6"/>
  <c r="E20" i="6"/>
  <c r="E19" i="6"/>
  <c r="E282" i="6" l="1"/>
  <c r="D284" i="6"/>
  <c r="D293" i="6" s="1"/>
  <c r="G94" i="6" l="1"/>
  <c r="G292" i="6" s="1"/>
  <c r="G93" i="6"/>
  <c r="G291" i="6" s="1"/>
  <c r="E56" i="6" l="1"/>
  <c r="F41" i="6"/>
  <c r="D56" i="6" l="1"/>
  <c r="H84" i="6" l="1"/>
  <c r="H93" i="6"/>
  <c r="H291" i="6" s="1"/>
  <c r="H77" i="6"/>
  <c r="H70" i="6"/>
  <c r="H64" i="6"/>
  <c r="H90" i="6" s="1"/>
  <c r="E293" i="6" l="1"/>
  <c r="G90" i="6"/>
  <c r="G288" i="6" s="1"/>
  <c r="F94" i="6"/>
  <c r="H41" i="6"/>
  <c r="F289" i="6"/>
  <c r="G289" i="6"/>
  <c r="H289" i="6"/>
  <c r="E289" i="6"/>
  <c r="E291" i="6"/>
  <c r="E19" i="3" s="1"/>
  <c r="G21" i="3"/>
  <c r="G41" i="6"/>
  <c r="E41" i="6"/>
  <c r="G44" i="6"/>
  <c r="F44" i="6"/>
  <c r="E44" i="6"/>
  <c r="E58" i="6" s="1"/>
  <c r="D282" i="6"/>
  <c r="D288" i="6" s="1"/>
  <c r="G251" i="6"/>
  <c r="D104" i="6"/>
  <c r="F93" i="6"/>
  <c r="F291" i="6" s="1"/>
  <c r="E94" i="6"/>
  <c r="E292" i="6" s="1"/>
  <c r="E21" i="3" s="1"/>
  <c r="E92" i="6"/>
  <c r="H63" i="6"/>
  <c r="D21" i="3"/>
  <c r="G220" i="6"/>
  <c r="E197" i="6"/>
  <c r="E190" i="6"/>
  <c r="H284" i="6"/>
  <c r="D135" i="6"/>
  <c r="D128" i="6"/>
  <c r="D121" i="6"/>
  <c r="D114" i="6"/>
  <c r="D107" i="6"/>
  <c r="H66" i="6"/>
  <c r="G92" i="6"/>
  <c r="F92" i="6"/>
  <c r="D19" i="3"/>
  <c r="F90" i="6"/>
  <c r="E90" i="6"/>
  <c r="E288" i="6" s="1"/>
  <c r="H293" i="6" l="1"/>
  <c r="H282" i="6"/>
  <c r="H288" i="6" s="1"/>
  <c r="H290" i="6"/>
  <c r="G58" i="6"/>
  <c r="F58" i="6"/>
  <c r="F290" i="6"/>
  <c r="G293" i="6"/>
  <c r="F293" i="6"/>
  <c r="E284" i="6"/>
  <c r="E290" i="6" s="1"/>
  <c r="E20" i="3" s="1"/>
  <c r="F288" i="6"/>
  <c r="H19" i="3"/>
  <c r="D58" i="6"/>
  <c r="D290" i="6" s="1"/>
  <c r="H292" i="6"/>
  <c r="H21" i="3" s="1"/>
  <c r="G19" i="3"/>
  <c r="F292" i="6"/>
  <c r="F21" i="3" s="1"/>
  <c r="F19" i="3"/>
  <c r="H44" i="6"/>
  <c r="H58" i="6" l="1"/>
  <c r="D20" i="3"/>
  <c r="D17" i="3" s="1"/>
  <c r="H31" i="3"/>
  <c r="H32" i="3" s="1"/>
  <c r="F20" i="3"/>
  <c r="J31" i="3" s="1"/>
  <c r="J32" i="3" s="1"/>
  <c r="C21" i="3"/>
  <c r="G20" i="3"/>
  <c r="K31" i="3" s="1"/>
  <c r="K32" i="3" s="1"/>
  <c r="I31" i="3"/>
  <c r="I32" i="3" s="1"/>
  <c r="E17" i="3"/>
  <c r="H20" i="3"/>
  <c r="H17" i="3" s="1"/>
  <c r="C19" i="3"/>
  <c r="F17" i="3" l="1"/>
  <c r="G17" i="3"/>
  <c r="C20" i="3"/>
  <c r="C17" i="3" s="1"/>
  <c r="L31" i="3"/>
  <c r="L32" i="3" s="1"/>
</calcChain>
</file>

<file path=xl/sharedStrings.xml><?xml version="1.0" encoding="utf-8"?>
<sst xmlns="http://schemas.openxmlformats.org/spreadsheetml/2006/main" count="707" uniqueCount="141">
  <si>
    <t>Примечание</t>
  </si>
  <si>
    <t>Наименование мероприятий</t>
  </si>
  <si>
    <t>Наименование показателя</t>
  </si>
  <si>
    <t>Ед.изм.</t>
  </si>
  <si>
    <t>Значение показателя</t>
  </si>
  <si>
    <t>Ответственный исполнитель</t>
  </si>
  <si>
    <t>Ожидаемый результат</t>
  </si>
  <si>
    <t>в т.ч. по годам реализации</t>
  </si>
  <si>
    <t>Количество</t>
  </si>
  <si>
    <t>шт</t>
  </si>
  <si>
    <t>тыс.руб.</t>
  </si>
  <si>
    <t>Источники и объемы расходов по программе</t>
  </si>
  <si>
    <t>Финансовые затраты (в ценах 2015г)</t>
  </si>
  <si>
    <t>Всего</t>
  </si>
  <si>
    <t>2016 год</t>
  </si>
  <si>
    <t>2017 год</t>
  </si>
  <si>
    <t>2018 год</t>
  </si>
  <si>
    <t>Всего финансовых затрат, в том числе из:</t>
  </si>
  <si>
    <t>Областного бюджета</t>
  </si>
  <si>
    <t>Местного бюджета</t>
  </si>
  <si>
    <t>Задача 1 : Энергосбережение и повышение энергетической эффективности в системах коммунальной инфраструктуры</t>
  </si>
  <si>
    <t>Задача 2 : Энергосбережение и повышение энергетической эффективности в жилищном фонде</t>
  </si>
  <si>
    <t>2.1.Внедрение автоматизации учета энергоносителей</t>
  </si>
  <si>
    <t>2.3.Диспетчеризация параметров от источников теплоты и узлов учета в МКД</t>
  </si>
  <si>
    <t>2.4. Восстановление рециркуляции системы ГВС в жилом фонде</t>
  </si>
  <si>
    <t>Задача 3 : Энергосбережение и повышение энергетической эффективности в муниципальном секторе</t>
  </si>
  <si>
    <t>3.1.Внедрение систем автоматического регулирования тепла (САРТ) на объекты образования и культуры</t>
  </si>
  <si>
    <t>Цель программы: Эффективное и рациональное использование энергетических ресурсов на территории города Оби Новосибирской области</t>
  </si>
  <si>
    <t>администрация, МУП "Теплосервис"</t>
  </si>
  <si>
    <t>Управляющие компании, РСО</t>
  </si>
  <si>
    <t xml:space="preserve">Управляющие компании, РСО, собственники </t>
  </si>
  <si>
    <t>администрация, Управление культуры</t>
  </si>
  <si>
    <t>3.2.Изоляция труб горячего водоснабжения, отопления школы № 60</t>
  </si>
  <si>
    <t>администрация, Управление образования</t>
  </si>
  <si>
    <t xml:space="preserve">        Сводные финансовые затраты  программы</t>
  </si>
  <si>
    <t>2019 год</t>
  </si>
  <si>
    <t>2020 год</t>
  </si>
  <si>
    <t>м</t>
  </si>
  <si>
    <t>Снижение потерь т/энергии при ее транспортировке</t>
  </si>
  <si>
    <t>Экономия эл.энергии до 10%, улучшение качества обслуживания</t>
  </si>
  <si>
    <t>Экономия коммунальных ресурсов до 20-25%</t>
  </si>
  <si>
    <t>улучшение качества горячего водоснабжения</t>
  </si>
  <si>
    <t>экономия т/энергии до 20%</t>
  </si>
  <si>
    <t>улучшение качества т/энергии</t>
  </si>
  <si>
    <t>улучшение качества эл/энергии, экономия эл/энергии</t>
  </si>
  <si>
    <t>улучшение качества коммунальной услуги по теплоснабжению</t>
  </si>
  <si>
    <t>улучшение теплотворной способности здания</t>
  </si>
  <si>
    <t>МБ- финансовые средства местного бюджета</t>
  </si>
  <si>
    <t>ОБ- финансовые средства областного бюджета</t>
  </si>
  <si>
    <t>улучшение качества оказания услуги</t>
  </si>
  <si>
    <t>ВБ</t>
  </si>
  <si>
    <t>ОБ</t>
  </si>
  <si>
    <t>МБ</t>
  </si>
  <si>
    <t>ВБ - финансовые средства ресурсоснабжающих организаций, управляющих компаний и собственников  общего имущества МКД</t>
  </si>
  <si>
    <t>Примечание:</t>
  </si>
  <si>
    <t>Сумма денежных средств и перечень мероприятий ежегодно корректируются в зависимости от финансовых средств, предусмотренных в бюджете</t>
  </si>
  <si>
    <t>города Оби</t>
  </si>
  <si>
    <t>энергетической эффективности в городе Оби на 2016-2020 годы"</t>
  </si>
  <si>
    <t>Перечень програмных мероприятий</t>
  </si>
  <si>
    <t>"Энергосбережения и повышения энергетической эффективности в городе Оби на 2016-2020 годы"</t>
  </si>
  <si>
    <t xml:space="preserve">Таблица №1 </t>
  </si>
  <si>
    <t>экономия тепловой энергии</t>
  </si>
  <si>
    <t>улучшение качества коммунальных услуг, экономия т/энергии</t>
  </si>
  <si>
    <t xml:space="preserve">к постановлению </t>
  </si>
  <si>
    <t xml:space="preserve">администрации города Оби </t>
  </si>
  <si>
    <t>Новосибирской области</t>
  </si>
  <si>
    <t>администрации города Оби Новосибирской области</t>
  </si>
  <si>
    <t xml:space="preserve">Приложение №3 </t>
  </si>
  <si>
    <t xml:space="preserve">к программе "Энергосбережения и повышения </t>
  </si>
  <si>
    <t>1.1.Реконструкция ЦТП В/городка</t>
  </si>
  <si>
    <t>1.2.Замена кожухотрубных теплообменников ЦТП-1 на пластинчатые</t>
  </si>
  <si>
    <t>Приложение № 4</t>
  </si>
  <si>
    <t xml:space="preserve">к программе "Энергосбережения и повышения энергетической </t>
  </si>
  <si>
    <t>эффективности в городе Оби на 2016-2020 годы"</t>
  </si>
  <si>
    <t>ИТОГО</t>
  </si>
  <si>
    <t>Таблица  №2</t>
  </si>
  <si>
    <t xml:space="preserve">Источники финансирования </t>
  </si>
  <si>
    <t xml:space="preserve"> программы в разрезе реестра расходных обязательств и ведомственной структуры расходов</t>
  </si>
  <si>
    <t>местного бюджета</t>
  </si>
  <si>
    <t>№п.п.</t>
  </si>
  <si>
    <t>Наименование расходного обязательства</t>
  </si>
  <si>
    <t>ГРБС</t>
  </si>
  <si>
    <t>РЗ</t>
  </si>
  <si>
    <t>ПР</t>
  </si>
  <si>
    <t>ЦСР</t>
  </si>
  <si>
    <t>КВР</t>
  </si>
  <si>
    <t>Период реализации программы</t>
  </si>
  <si>
    <t>Финансирование мероприятий по программе "Энергосбережение и повышение энергетической эффективности в городе Оби на 2016-2020 годы"</t>
  </si>
  <si>
    <t>05</t>
  </si>
  <si>
    <t>02</t>
  </si>
  <si>
    <t>6600001730</t>
  </si>
  <si>
    <t>244   810</t>
  </si>
  <si>
    <t>Стоимость единицы</t>
  </si>
  <si>
    <t>Сумма затрат, в том числе:</t>
  </si>
  <si>
    <t>ФБ</t>
  </si>
  <si>
    <t>ФБ - финансовые средства федерального бюджета</t>
  </si>
  <si>
    <t>Итого затрат на решение задачи №1,                в том числе:</t>
  </si>
  <si>
    <t>Итого затрат на решение задачи №2,                в том числе:</t>
  </si>
  <si>
    <t>ИТОГО ЗАТРАТ ПО ПРОГРАММЕ,                                                         в том числе</t>
  </si>
  <si>
    <t>федеральный бюджет</t>
  </si>
  <si>
    <t>местный бюджет</t>
  </si>
  <si>
    <t>областной бюджет</t>
  </si>
  <si>
    <t>внебюджетные средства</t>
  </si>
  <si>
    <t>Федерального бюджета</t>
  </si>
  <si>
    <t>Внебюджетных источников</t>
  </si>
  <si>
    <t>в том числе по годам реализации программы</t>
  </si>
  <si>
    <t>администрация, МУП "БИС"</t>
  </si>
  <si>
    <t>Экономия эл/энергии до 20%</t>
  </si>
  <si>
    <t>Итого затрат на решение задачи №3,                в том числе:</t>
  </si>
  <si>
    <t>3.3.Корректировка проекта "Ремонт системы отопления школы № 1"</t>
  </si>
  <si>
    <t>3.4.Проект теплового узла в МБДОУ детского сада № 2 "Березка" комбинированного вида</t>
  </si>
  <si>
    <t>3.5.Монтаж теплового узлав МБДОУ детского сада № 2 "Березка" комбинированного вида</t>
  </si>
  <si>
    <t xml:space="preserve">3.6.Ремонт теплового узла в МБДОУ детского сада № 4 "Солнышко" </t>
  </si>
  <si>
    <t>1.3. Осуществление технологического подключения пластинчатых теплообменников и ремонт кровли на ЦТП-1</t>
  </si>
  <si>
    <t>3.8.Утепление кровли спортивного зала школы № 1 (ПСД и экспертиза)</t>
  </si>
  <si>
    <t>в т.ч. в муниципальном секторе</t>
  </si>
  <si>
    <t>ПРИЛОЖЕНИЕ  1</t>
  </si>
  <si>
    <t>ПРИЛОЖЕНИЕ   2</t>
  </si>
  <si>
    <t xml:space="preserve">1.4.Совершенствование систем применения перспективных светильников </t>
  </si>
  <si>
    <t>1.5. Замена теплообменного и насосного оборудования котельной №5</t>
  </si>
  <si>
    <t>2.2.Установка коллективных(общедомовых приборов учета потребления коммунальных ресурсов)</t>
  </si>
  <si>
    <t>3.7.Замена кровли школы № 60, в т.ч.:</t>
  </si>
  <si>
    <t>3.9.Замена светильников на энергосберегающие в МБОУ СОШ №60</t>
  </si>
  <si>
    <t>3.10.Замена светильников на энергосберегающие     в МБОУ СОШ №26</t>
  </si>
  <si>
    <t>3.11.Устройство тепло-, гидроизоляции фундамента и цоколя здания ДК "Крылья Сибири", в т.ч.:</t>
  </si>
  <si>
    <t>3.11.1. Обследование фундамента и цоколя здания</t>
  </si>
  <si>
    <t>3.11.2. Проектно-сметная документация по результатам обследования</t>
  </si>
  <si>
    <t>3.11.3. Строительно-монтажные работы устройства теплоизоляции</t>
  </si>
  <si>
    <t>3.12. Замена стекол лестницы эвакуационного выхода на стеклопакеты (S=143 м2) ДК "Крылья Сибири"</t>
  </si>
  <si>
    <t>3.13. Ремонт системы отопления лестницы эвакуационного выхода ДК "Крылья Сибири"</t>
  </si>
  <si>
    <t>3.14. Замена дверей на складе декораций (S=16 м2) ДК "Крылья Сибири"</t>
  </si>
  <si>
    <t>3.15. Замена ламп накаливания и люминисцентных ламп на светодиодные в помещении  ДК "Крылья Сибири"</t>
  </si>
  <si>
    <t xml:space="preserve">3.16. ПСД на частичный ремонт кровли школы № 60 </t>
  </si>
  <si>
    <t>3.17. Текущий ремонт по замене окон образовательных учреждений (ГЦДО, СОШ, ДОУ)</t>
  </si>
  <si>
    <t>3.18.Разработка ПСД и замена системы отопления школы № 26</t>
  </si>
  <si>
    <t>3.7.1. Строительно-монтажные работы (выполняются в рамках ГП "Развитие образования , создания условий для социализации детей и учащейся молодежи НСО на 2015-2025 годы")</t>
  </si>
  <si>
    <t xml:space="preserve">3.20.Замена осветительных приборов открытого типа на осветительные приборы с пыленепроницаемой защитной арматурой в д/с № 107"Тополек" </t>
  </si>
  <si>
    <t xml:space="preserve">3.19.Замена осветительных приборов открытого типа на осветительные приборы с пыленепроницаемой защитной арматурой в д/с № 1"Родничок" </t>
  </si>
  <si>
    <t>м2</t>
  </si>
  <si>
    <t>от __________ № ____</t>
  </si>
  <si>
    <t>от 25.01.2019 г. № 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</si>
</sst>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8"/>
      <name val="Calibri"/>
      <family val="2"/>
      <charset val="204"/>
    </font>
    <font>
      <b/>
      <sz val="12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6">
    <xf numFmtId="0" fontId="0" fillId="0" borderId="0" xfId="0"/>
    <xf numFmtId="0" fontId="5" fillId="0" borderId="0" xfId="0" applyFont="1"/>
    <xf numFmtId="0" fontId="2" fillId="0" borderId="0" xfId="0" applyFont="1" applyAlignment="1">
      <alignment horizontal="center"/>
    </xf>
    <xf numFmtId="0" fontId="6" fillId="2" borderId="0" xfId="0" applyFont="1" applyFill="1"/>
    <xf numFmtId="0" fontId="2" fillId="0" borderId="0" xfId="0" applyFont="1" applyBorder="1" applyAlignment="1"/>
    <xf numFmtId="0" fontId="1" fillId="0" borderId="1" xfId="0" applyFont="1" applyBorder="1" applyAlignment="1">
      <alignment horizontal="justify" vertical="top" wrapText="1"/>
    </xf>
    <xf numFmtId="164" fontId="1" fillId="0" borderId="1" xfId="0" applyNumberFormat="1" applyFont="1" applyBorder="1" applyAlignment="1">
      <alignment horizontal="center" vertical="top" wrapText="1"/>
    </xf>
    <xf numFmtId="164" fontId="1" fillId="0" borderId="1" xfId="0" applyNumberFormat="1" applyFont="1" applyBorder="1" applyAlignment="1">
      <alignment horizontal="justify" vertical="top" wrapText="1"/>
    </xf>
    <xf numFmtId="1" fontId="1" fillId="0" borderId="1" xfId="0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justify" vertical="top" wrapText="1"/>
    </xf>
    <xf numFmtId="164" fontId="1" fillId="0" borderId="0" xfId="0" applyNumberFormat="1" applyFont="1" applyBorder="1" applyAlignment="1">
      <alignment horizontal="center" vertical="top" wrapText="1"/>
    </xf>
    <xf numFmtId="1" fontId="1" fillId="0" borderId="0" xfId="0" applyNumberFormat="1" applyFont="1" applyBorder="1" applyAlignment="1">
      <alignment horizontal="center" vertical="top" wrapText="1"/>
    </xf>
    <xf numFmtId="164" fontId="1" fillId="0" borderId="0" xfId="0" applyNumberFormat="1" applyFont="1" applyBorder="1" applyAlignment="1">
      <alignment horizontal="justify" vertical="top" wrapText="1"/>
    </xf>
    <xf numFmtId="0" fontId="4" fillId="0" borderId="0" xfId="0" applyFont="1" applyAlignment="1"/>
    <xf numFmtId="0" fontId="6" fillId="0" borderId="0" xfId="0" applyFont="1" applyAlignment="1"/>
    <xf numFmtId="0" fontId="2" fillId="0" borderId="0" xfId="0" applyFont="1" applyAlignment="1">
      <alignment horizontal="left"/>
    </xf>
    <xf numFmtId="0" fontId="6" fillId="2" borderId="0" xfId="0" applyFont="1" applyFill="1" applyBorder="1" applyAlignment="1"/>
    <xf numFmtId="0" fontId="6" fillId="0" borderId="0" xfId="0" applyFont="1" applyAlignment="1">
      <alignment horizontal="left"/>
    </xf>
    <xf numFmtId="0" fontId="6" fillId="0" borderId="0" xfId="0" applyFont="1" applyAlignment="1">
      <alignment horizontal="right"/>
    </xf>
    <xf numFmtId="0" fontId="5" fillId="0" borderId="0" xfId="0" applyFont="1" applyFill="1"/>
    <xf numFmtId="0" fontId="6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justify" vertical="top" wrapText="1"/>
    </xf>
    <xf numFmtId="164" fontId="3" fillId="0" borderId="1" xfId="0" applyNumberFormat="1" applyFont="1" applyFill="1" applyBorder="1" applyAlignment="1">
      <alignment horizontal="center" vertical="top" wrapText="1"/>
    </xf>
    <xf numFmtId="164" fontId="1" fillId="0" borderId="1" xfId="0" applyNumberFormat="1" applyFont="1" applyFill="1" applyBorder="1" applyAlignment="1">
      <alignment horizontal="center" vertical="top" wrapText="1"/>
    </xf>
    <xf numFmtId="0" fontId="5" fillId="0" borderId="1" xfId="0" applyFont="1" applyFill="1" applyBorder="1"/>
    <xf numFmtId="164" fontId="7" fillId="0" borderId="1" xfId="0" applyNumberFormat="1" applyFont="1" applyFill="1" applyBorder="1" applyAlignment="1">
      <alignment horizontal="center"/>
    </xf>
    <xf numFmtId="164" fontId="9" fillId="0" borderId="1" xfId="0" applyNumberFormat="1" applyFont="1" applyFill="1" applyBorder="1" applyAlignment="1">
      <alignment horizontal="center"/>
    </xf>
    <xf numFmtId="0" fontId="8" fillId="0" borderId="0" xfId="0" applyFont="1" applyFill="1"/>
    <xf numFmtId="1" fontId="5" fillId="0" borderId="0" xfId="0" applyNumberFormat="1" applyFont="1" applyFill="1"/>
    <xf numFmtId="164" fontId="5" fillId="0" borderId="0" xfId="0" applyNumberFormat="1" applyFont="1" applyFill="1"/>
    <xf numFmtId="0" fontId="6" fillId="0" borderId="0" xfId="0" applyFont="1" applyFill="1" applyAlignment="1">
      <alignment horizontal="center" vertical="center"/>
    </xf>
    <xf numFmtId="0" fontId="1" fillId="0" borderId="1" xfId="0" applyFont="1" applyBorder="1" applyAlignment="1">
      <alignment horizontal="center" vertical="top" wrapText="1"/>
    </xf>
    <xf numFmtId="0" fontId="6" fillId="0" borderId="1" xfId="0" applyFont="1" applyBorder="1"/>
    <xf numFmtId="49" fontId="2" fillId="0" borderId="1" xfId="0" applyNumberFormat="1" applyFont="1" applyBorder="1" applyAlignment="1">
      <alignment horizontal="center" vertical="top" wrapText="1"/>
    </xf>
    <xf numFmtId="164" fontId="2" fillId="0" borderId="1" xfId="0" applyNumberFormat="1" applyFont="1" applyBorder="1" applyAlignment="1">
      <alignment horizontal="center" vertical="top" wrapText="1"/>
    </xf>
    <xf numFmtId="164" fontId="11" fillId="0" borderId="1" xfId="0" applyNumberFormat="1" applyFont="1" applyBorder="1" applyAlignment="1">
      <alignment horizontal="center"/>
    </xf>
    <xf numFmtId="0" fontId="6" fillId="0" borderId="1" xfId="0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64" fontId="3" fillId="0" borderId="3" xfId="0" applyNumberFormat="1" applyFont="1" applyFill="1" applyBorder="1" applyAlignment="1">
      <alignment horizontal="center" vertical="top" wrapText="1"/>
    </xf>
    <xf numFmtId="164" fontId="5" fillId="0" borderId="1" xfId="0" applyNumberFormat="1" applyFont="1" applyFill="1" applyBorder="1"/>
    <xf numFmtId="164" fontId="8" fillId="0" borderId="1" xfId="0" applyNumberFormat="1" applyFont="1" applyFill="1" applyBorder="1" applyAlignment="1">
      <alignment horizontal="center" vertical="center"/>
    </xf>
    <xf numFmtId="164" fontId="8" fillId="0" borderId="1" xfId="0" applyNumberFormat="1" applyFont="1" applyFill="1" applyBorder="1"/>
    <xf numFmtId="164" fontId="8" fillId="0" borderId="1" xfId="0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/>
    <xf numFmtId="0" fontId="1" fillId="0" borderId="2" xfId="0" applyFont="1" applyFill="1" applyBorder="1" applyAlignment="1">
      <alignment horizontal="justify" vertical="top" wrapText="1"/>
    </xf>
    <xf numFmtId="2" fontId="3" fillId="0" borderId="1" xfId="0" applyNumberFormat="1" applyFont="1" applyFill="1" applyBorder="1" applyAlignment="1">
      <alignment horizontal="center" vertical="top" wrapText="1"/>
    </xf>
    <xf numFmtId="164" fontId="13" fillId="0" borderId="1" xfId="0" applyNumberFormat="1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6" fillId="0" borderId="0" xfId="0" applyFont="1" applyFill="1" applyAlignment="1">
      <alignment horizontal="right"/>
    </xf>
    <xf numFmtId="0" fontId="3" fillId="0" borderId="1" xfId="0" applyFont="1" applyFill="1" applyBorder="1" applyAlignment="1">
      <alignment horizontal="center" vertical="top" wrapText="1"/>
    </xf>
    <xf numFmtId="0" fontId="6" fillId="0" borderId="0" xfId="0" applyFont="1" applyFill="1" applyAlignment="1">
      <alignment horizontal="left" wrapText="1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4" fillId="0" borderId="8" xfId="0" applyFont="1" applyBorder="1" applyAlignment="1"/>
    <xf numFmtId="0" fontId="4" fillId="0" borderId="0" xfId="0" applyFont="1" applyBorder="1" applyAlignment="1"/>
    <xf numFmtId="0" fontId="1" fillId="0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/>
    </xf>
    <xf numFmtId="0" fontId="3" fillId="0" borderId="5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left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top" wrapText="1"/>
    </xf>
    <xf numFmtId="0" fontId="3" fillId="0" borderId="6" xfId="0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top" wrapText="1"/>
    </xf>
    <xf numFmtId="0" fontId="1" fillId="0" borderId="6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top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right"/>
    </xf>
    <xf numFmtId="0" fontId="6" fillId="0" borderId="0" xfId="0" applyFont="1" applyFill="1" applyAlignment="1">
      <alignment horizontal="right"/>
    </xf>
    <xf numFmtId="0" fontId="4" fillId="0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vertical="top" wrapText="1"/>
    </xf>
    <xf numFmtId="0" fontId="1" fillId="0" borderId="4" xfId="0" applyFont="1" applyFill="1" applyBorder="1" applyAlignment="1">
      <alignment vertical="top" wrapText="1"/>
    </xf>
    <xf numFmtId="0" fontId="1" fillId="0" borderId="3" xfId="0" applyFont="1" applyFill="1" applyBorder="1" applyAlignment="1">
      <alignment vertical="top" wrapText="1"/>
    </xf>
    <xf numFmtId="0" fontId="5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top" wrapText="1"/>
    </xf>
    <xf numFmtId="0" fontId="3" fillId="0" borderId="7" xfId="0" applyFont="1" applyFill="1" applyBorder="1" applyAlignment="1">
      <alignment horizontal="center" vertical="top" wrapText="1"/>
    </xf>
    <xf numFmtId="0" fontId="3" fillId="0" borderId="6" xfId="0" applyFont="1" applyFill="1" applyBorder="1" applyAlignment="1">
      <alignment horizontal="center" vertical="top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10" fillId="0" borderId="2" xfId="0" applyFont="1" applyBorder="1" applyAlignment="1">
      <alignment horizontal="center" vertical="top" wrapText="1"/>
    </xf>
    <xf numFmtId="0" fontId="10" fillId="0" borderId="3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right"/>
    </xf>
    <xf numFmtId="0" fontId="7" fillId="0" borderId="7" xfId="0" applyFont="1" applyBorder="1" applyAlignment="1">
      <alignment horizontal="right"/>
    </xf>
    <xf numFmtId="0" fontId="7" fillId="0" borderId="6" xfId="0" applyFont="1" applyBorder="1" applyAlignment="1">
      <alignment horizontal="right"/>
    </xf>
    <xf numFmtId="0" fontId="4" fillId="0" borderId="8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9"/>
  <sheetViews>
    <sheetView tabSelected="1" topLeftCell="A305" zoomScale="85" zoomScaleNormal="85" workbookViewId="0">
      <selection activeCell="I5" sqref="I5:J5"/>
    </sheetView>
  </sheetViews>
  <sheetFormatPr defaultRowHeight="15" x14ac:dyDescent="0.25"/>
  <cols>
    <col min="1" max="1" width="30.7109375" style="19" customWidth="1"/>
    <col min="2" max="2" width="20.5703125" style="19" customWidth="1"/>
    <col min="3" max="3" width="10.42578125" style="19" customWidth="1"/>
    <col min="4" max="4" width="13.42578125" style="19" customWidth="1"/>
    <col min="5" max="5" width="12.28515625" style="19" customWidth="1"/>
    <col min="6" max="6" width="11.5703125" style="19" customWidth="1"/>
    <col min="7" max="7" width="12.42578125" style="19" customWidth="1"/>
    <col min="8" max="8" width="11.28515625" style="19" customWidth="1"/>
    <col min="9" max="9" width="14.5703125" style="19" customWidth="1"/>
    <col min="10" max="10" width="19" style="22" customWidth="1"/>
    <col min="11" max="11" width="25.42578125" style="19" customWidth="1"/>
    <col min="12" max="16384" width="9.140625" style="19"/>
  </cols>
  <sheetData>
    <row r="1" spans="1:10" ht="15.75" x14ac:dyDescent="0.25">
      <c r="F1" s="20"/>
      <c r="G1" s="20"/>
      <c r="H1" s="103" t="s">
        <v>116</v>
      </c>
      <c r="I1" s="103"/>
      <c r="J1" s="103"/>
    </row>
    <row r="2" spans="1:10" ht="15.75" x14ac:dyDescent="0.25">
      <c r="F2" s="104" t="s">
        <v>63</v>
      </c>
      <c r="G2" s="104"/>
      <c r="H2" s="104"/>
      <c r="I2" s="104"/>
      <c r="J2" s="104"/>
    </row>
    <row r="3" spans="1:10" ht="15.75" x14ac:dyDescent="0.25">
      <c r="F3" s="104" t="s">
        <v>64</v>
      </c>
      <c r="G3" s="104"/>
      <c r="H3" s="104"/>
      <c r="I3" s="104"/>
      <c r="J3" s="104"/>
    </row>
    <row r="4" spans="1:10" ht="15.75" x14ac:dyDescent="0.25">
      <c r="F4" s="63"/>
      <c r="G4" s="63"/>
      <c r="H4" s="63"/>
      <c r="I4" s="104" t="s">
        <v>65</v>
      </c>
      <c r="J4" s="104"/>
    </row>
    <row r="5" spans="1:10" ht="15.75" x14ac:dyDescent="0.25">
      <c r="F5" s="63"/>
      <c r="G5" s="63"/>
      <c r="H5" s="63"/>
      <c r="I5" s="104" t="s">
        <v>140</v>
      </c>
      <c r="J5" s="104"/>
    </row>
    <row r="6" spans="1:10" ht="15.75" x14ac:dyDescent="0.25">
      <c r="F6" s="63"/>
      <c r="G6" s="63"/>
      <c r="H6" s="63"/>
      <c r="I6" s="63"/>
      <c r="J6" s="63"/>
    </row>
    <row r="7" spans="1:10" ht="15.75" x14ac:dyDescent="0.25">
      <c r="F7" s="20" t="s">
        <v>67</v>
      </c>
      <c r="H7" s="63"/>
      <c r="I7" s="63"/>
      <c r="J7" s="63"/>
    </row>
    <row r="8" spans="1:10" ht="15.75" x14ac:dyDescent="0.25">
      <c r="F8" s="20" t="s">
        <v>68</v>
      </c>
      <c r="H8" s="63"/>
      <c r="I8" s="63"/>
      <c r="J8" s="63"/>
    </row>
    <row r="9" spans="1:10" ht="15.75" x14ac:dyDescent="0.25">
      <c r="F9" s="20" t="s">
        <v>57</v>
      </c>
      <c r="H9" s="63"/>
      <c r="I9" s="63"/>
      <c r="J9" s="63"/>
    </row>
    <row r="10" spans="1:10" x14ac:dyDescent="0.25">
      <c r="A10" s="21"/>
      <c r="B10" s="21"/>
      <c r="C10" s="21"/>
      <c r="D10" s="21"/>
      <c r="E10" s="21"/>
      <c r="F10" s="21"/>
      <c r="G10" s="21"/>
      <c r="H10" s="21"/>
    </row>
    <row r="11" spans="1:10" ht="14.25" customHeight="1" x14ac:dyDescent="0.3">
      <c r="A11" s="105" t="s">
        <v>58</v>
      </c>
      <c r="B11" s="105"/>
      <c r="C11" s="105"/>
      <c r="D11" s="105"/>
      <c r="E11" s="105"/>
      <c r="F11" s="105"/>
      <c r="G11" s="105"/>
      <c r="H11" s="105"/>
      <c r="I11" s="105"/>
      <c r="J11" s="105"/>
    </row>
    <row r="12" spans="1:10" ht="27.75" customHeight="1" x14ac:dyDescent="0.3">
      <c r="A12" s="108" t="s">
        <v>59</v>
      </c>
      <c r="B12" s="108"/>
      <c r="C12" s="108"/>
      <c r="D12" s="108"/>
      <c r="E12" s="108"/>
      <c r="F12" s="108"/>
      <c r="G12" s="108"/>
      <c r="H12" s="108"/>
      <c r="I12" s="108"/>
      <c r="J12" s="108"/>
    </row>
    <row r="13" spans="1:10" ht="15.75" x14ac:dyDescent="0.25">
      <c r="A13" s="109" t="s">
        <v>1</v>
      </c>
      <c r="B13" s="109" t="s">
        <v>2</v>
      </c>
      <c r="C13" s="109" t="s">
        <v>3</v>
      </c>
      <c r="D13" s="109" t="s">
        <v>4</v>
      </c>
      <c r="E13" s="109"/>
      <c r="F13" s="109"/>
      <c r="G13" s="109"/>
      <c r="H13" s="109"/>
      <c r="I13" s="109" t="s">
        <v>5</v>
      </c>
      <c r="J13" s="85" t="s">
        <v>6</v>
      </c>
    </row>
    <row r="14" spans="1:10" ht="15.75" x14ac:dyDescent="0.25">
      <c r="A14" s="109"/>
      <c r="B14" s="109"/>
      <c r="C14" s="109"/>
      <c r="D14" s="109" t="s">
        <v>7</v>
      </c>
      <c r="E14" s="109"/>
      <c r="F14" s="109"/>
      <c r="G14" s="109"/>
      <c r="H14" s="109"/>
      <c r="I14" s="109"/>
      <c r="J14" s="85"/>
    </row>
    <row r="15" spans="1:10" ht="15.75" x14ac:dyDescent="0.25">
      <c r="A15" s="109"/>
      <c r="B15" s="109"/>
      <c r="C15" s="109"/>
      <c r="D15" s="51">
        <v>2016</v>
      </c>
      <c r="E15" s="51">
        <v>2017</v>
      </c>
      <c r="F15" s="51">
        <v>2018</v>
      </c>
      <c r="G15" s="51">
        <v>2019</v>
      </c>
      <c r="H15" s="51">
        <v>2020</v>
      </c>
      <c r="I15" s="109"/>
      <c r="J15" s="85"/>
    </row>
    <row r="16" spans="1:10" ht="15.75" x14ac:dyDescent="0.25">
      <c r="A16" s="51">
        <v>1</v>
      </c>
      <c r="B16" s="51">
        <v>2</v>
      </c>
      <c r="C16" s="51">
        <v>3</v>
      </c>
      <c r="D16" s="51">
        <v>4</v>
      </c>
      <c r="E16" s="51">
        <v>5</v>
      </c>
      <c r="F16" s="51">
        <v>6</v>
      </c>
      <c r="G16" s="51">
        <v>7</v>
      </c>
      <c r="H16" s="51">
        <v>8</v>
      </c>
      <c r="I16" s="51">
        <v>9</v>
      </c>
      <c r="J16" s="52">
        <v>10</v>
      </c>
    </row>
    <row r="17" spans="1:10" ht="34.5" customHeight="1" x14ac:dyDescent="0.25">
      <c r="A17" s="106" t="s">
        <v>27</v>
      </c>
      <c r="B17" s="106"/>
      <c r="C17" s="106"/>
      <c r="D17" s="106"/>
      <c r="E17" s="106"/>
      <c r="F17" s="106"/>
      <c r="G17" s="106"/>
      <c r="H17" s="106"/>
      <c r="I17" s="106"/>
      <c r="J17" s="106"/>
    </row>
    <row r="18" spans="1:10" ht="15.75" x14ac:dyDescent="0.25">
      <c r="A18" s="107" t="s">
        <v>20</v>
      </c>
      <c r="B18" s="107"/>
      <c r="C18" s="107"/>
      <c r="D18" s="107"/>
      <c r="E18" s="107"/>
      <c r="F18" s="107"/>
      <c r="G18" s="107"/>
      <c r="H18" s="107"/>
      <c r="I18" s="107"/>
      <c r="J18" s="107"/>
    </row>
    <row r="19" spans="1:10" ht="31.5" customHeight="1" x14ac:dyDescent="0.25">
      <c r="A19" s="121" t="s">
        <v>69</v>
      </c>
      <c r="B19" s="23" t="s">
        <v>8</v>
      </c>
      <c r="C19" s="51" t="s">
        <v>9</v>
      </c>
      <c r="D19" s="64">
        <v>0</v>
      </c>
      <c r="E19" s="25">
        <f>E26</f>
        <v>1</v>
      </c>
      <c r="F19" s="64">
        <v>0</v>
      </c>
      <c r="G19" s="64">
        <v>0</v>
      </c>
      <c r="H19" s="64"/>
      <c r="I19" s="85" t="s">
        <v>28</v>
      </c>
      <c r="J19" s="98" t="s">
        <v>49</v>
      </c>
    </row>
    <row r="20" spans="1:10" ht="20.25" customHeight="1" x14ac:dyDescent="0.25">
      <c r="A20" s="122"/>
      <c r="B20" s="23" t="s">
        <v>92</v>
      </c>
      <c r="C20" s="51" t="s">
        <v>10</v>
      </c>
      <c r="D20" s="25"/>
      <c r="E20" s="25">
        <f>E27</f>
        <v>3487.7</v>
      </c>
      <c r="F20" s="25"/>
      <c r="G20" s="25"/>
      <c r="H20" s="25"/>
      <c r="I20" s="85"/>
      <c r="J20" s="98"/>
    </row>
    <row r="21" spans="1:10" ht="31.5" x14ac:dyDescent="0.25">
      <c r="A21" s="122"/>
      <c r="B21" s="24" t="s">
        <v>93</v>
      </c>
      <c r="C21" s="51" t="s">
        <v>10</v>
      </c>
      <c r="D21" s="25"/>
      <c r="E21" s="25">
        <f>E28</f>
        <v>3487.7</v>
      </c>
      <c r="F21" s="25"/>
      <c r="G21" s="25"/>
      <c r="H21" s="25"/>
      <c r="I21" s="85"/>
      <c r="J21" s="98"/>
    </row>
    <row r="22" spans="1:10" ht="15.75" hidden="1" x14ac:dyDescent="0.25">
      <c r="A22" s="122"/>
      <c r="B22" s="24" t="s">
        <v>94</v>
      </c>
      <c r="C22" s="51" t="s">
        <v>10</v>
      </c>
      <c r="D22" s="25"/>
      <c r="E22" s="25">
        <f>E29</f>
        <v>0</v>
      </c>
      <c r="F22" s="25"/>
      <c r="G22" s="25"/>
      <c r="H22" s="25"/>
      <c r="I22" s="85"/>
      <c r="J22" s="98"/>
    </row>
    <row r="23" spans="1:10" ht="15.75" x14ac:dyDescent="0.25">
      <c r="A23" s="122"/>
      <c r="B23" s="24" t="s">
        <v>52</v>
      </c>
      <c r="C23" s="51" t="s">
        <v>10</v>
      </c>
      <c r="D23" s="25"/>
      <c r="E23" s="25">
        <f>E30</f>
        <v>3487.7</v>
      </c>
      <c r="F23" s="25"/>
      <c r="G23" s="25"/>
      <c r="H23" s="25"/>
      <c r="I23" s="85"/>
      <c r="J23" s="98"/>
    </row>
    <row r="24" spans="1:10" ht="15.75" x14ac:dyDescent="0.25">
      <c r="A24" s="122"/>
      <c r="B24" s="24" t="s">
        <v>51</v>
      </c>
      <c r="C24" s="51" t="s">
        <v>10</v>
      </c>
      <c r="D24" s="25"/>
      <c r="E24" s="25"/>
      <c r="F24" s="25"/>
      <c r="G24" s="25"/>
      <c r="H24" s="25"/>
      <c r="I24" s="85"/>
      <c r="J24" s="98"/>
    </row>
    <row r="25" spans="1:10" ht="15.75" x14ac:dyDescent="0.25">
      <c r="A25" s="123"/>
      <c r="B25" s="24" t="s">
        <v>50</v>
      </c>
      <c r="C25" s="51" t="s">
        <v>10</v>
      </c>
      <c r="D25" s="25"/>
      <c r="E25" s="25"/>
      <c r="F25" s="25"/>
      <c r="G25" s="25"/>
      <c r="H25" s="25"/>
      <c r="I25" s="52"/>
      <c r="J25" s="53"/>
    </row>
    <row r="26" spans="1:10" ht="21" customHeight="1" x14ac:dyDescent="0.25">
      <c r="A26" s="121" t="s">
        <v>70</v>
      </c>
      <c r="B26" s="23" t="s">
        <v>8</v>
      </c>
      <c r="C26" s="51" t="s">
        <v>9</v>
      </c>
      <c r="D26" s="25"/>
      <c r="E26" s="25">
        <v>1</v>
      </c>
      <c r="F26" s="25"/>
      <c r="G26" s="25"/>
      <c r="H26" s="25"/>
      <c r="I26" s="95" t="s">
        <v>28</v>
      </c>
      <c r="J26" s="81" t="s">
        <v>49</v>
      </c>
    </row>
    <row r="27" spans="1:10" ht="31.5" customHeight="1" x14ac:dyDescent="0.25">
      <c r="A27" s="122"/>
      <c r="B27" s="23" t="s">
        <v>92</v>
      </c>
      <c r="C27" s="51" t="s">
        <v>10</v>
      </c>
      <c r="D27" s="25"/>
      <c r="E27" s="25">
        <v>3487.7</v>
      </c>
      <c r="F27" s="25"/>
      <c r="G27" s="25"/>
      <c r="H27" s="25"/>
      <c r="I27" s="96"/>
      <c r="J27" s="82"/>
    </row>
    <row r="28" spans="1:10" ht="31.5" x14ac:dyDescent="0.25">
      <c r="A28" s="122"/>
      <c r="B28" s="24" t="s">
        <v>93</v>
      </c>
      <c r="C28" s="51" t="s">
        <v>10</v>
      </c>
      <c r="D28" s="25"/>
      <c r="E28" s="25">
        <v>3487.7</v>
      </c>
      <c r="F28" s="25"/>
      <c r="G28" s="25"/>
      <c r="H28" s="25"/>
      <c r="I28" s="96"/>
      <c r="J28" s="82"/>
    </row>
    <row r="29" spans="1:10" ht="15.75" hidden="1" x14ac:dyDescent="0.25">
      <c r="A29" s="122"/>
      <c r="B29" s="24" t="s">
        <v>94</v>
      </c>
      <c r="C29" s="51" t="s">
        <v>10</v>
      </c>
      <c r="D29" s="25"/>
      <c r="E29" s="25"/>
      <c r="F29" s="25"/>
      <c r="G29" s="25"/>
      <c r="H29" s="25"/>
      <c r="I29" s="96"/>
      <c r="J29" s="82"/>
    </row>
    <row r="30" spans="1:10" ht="15.75" x14ac:dyDescent="0.25">
      <c r="A30" s="122"/>
      <c r="B30" s="24" t="s">
        <v>52</v>
      </c>
      <c r="C30" s="51" t="s">
        <v>10</v>
      </c>
      <c r="D30" s="25"/>
      <c r="E30" s="25">
        <v>3487.7</v>
      </c>
      <c r="F30" s="25"/>
      <c r="G30" s="25"/>
      <c r="H30" s="25"/>
      <c r="I30" s="96"/>
      <c r="J30" s="82"/>
    </row>
    <row r="31" spans="1:10" ht="15.75" hidden="1" x14ac:dyDescent="0.25">
      <c r="A31" s="122"/>
      <c r="B31" s="24" t="s">
        <v>51</v>
      </c>
      <c r="C31" s="51" t="s">
        <v>10</v>
      </c>
      <c r="D31" s="25">
        <v>0</v>
      </c>
      <c r="E31" s="25"/>
      <c r="F31" s="25"/>
      <c r="G31" s="25"/>
      <c r="H31" s="25"/>
      <c r="I31" s="96"/>
      <c r="J31" s="82"/>
    </row>
    <row r="32" spans="1:10" ht="15.75" hidden="1" x14ac:dyDescent="0.25">
      <c r="A32" s="123"/>
      <c r="B32" s="24" t="s">
        <v>50</v>
      </c>
      <c r="C32" s="51" t="s">
        <v>10</v>
      </c>
      <c r="D32" s="25">
        <v>0</v>
      </c>
      <c r="E32" s="25"/>
      <c r="F32" s="25"/>
      <c r="G32" s="25"/>
      <c r="H32" s="25"/>
      <c r="I32" s="97"/>
      <c r="J32" s="83"/>
    </row>
    <row r="33" spans="1:10" ht="21" customHeight="1" x14ac:dyDescent="0.25">
      <c r="A33" s="94" t="s">
        <v>113</v>
      </c>
      <c r="B33" s="23" t="s">
        <v>8</v>
      </c>
      <c r="C33" s="51" t="s">
        <v>9</v>
      </c>
      <c r="D33" s="25"/>
      <c r="E33" s="25">
        <v>0</v>
      </c>
      <c r="F33" s="25"/>
      <c r="G33" s="25"/>
      <c r="H33" s="25"/>
      <c r="I33" s="95" t="s">
        <v>28</v>
      </c>
      <c r="J33" s="81" t="s">
        <v>49</v>
      </c>
    </row>
    <row r="34" spans="1:10" ht="31.5" customHeight="1" x14ac:dyDescent="0.25">
      <c r="A34" s="90"/>
      <c r="B34" s="23" t="s">
        <v>92</v>
      </c>
      <c r="C34" s="51" t="s">
        <v>10</v>
      </c>
      <c r="D34" s="25"/>
      <c r="E34" s="25">
        <v>0</v>
      </c>
      <c r="F34" s="25"/>
      <c r="G34" s="25"/>
      <c r="H34" s="25"/>
      <c r="I34" s="96"/>
      <c r="J34" s="82"/>
    </row>
    <row r="35" spans="1:10" ht="31.5" x14ac:dyDescent="0.25">
      <c r="A35" s="90"/>
      <c r="B35" s="24" t="s">
        <v>93</v>
      </c>
      <c r="C35" s="51" t="s">
        <v>10</v>
      </c>
      <c r="D35" s="25"/>
      <c r="E35" s="25">
        <v>0</v>
      </c>
      <c r="F35" s="25"/>
      <c r="G35" s="25"/>
      <c r="H35" s="25"/>
      <c r="I35" s="96"/>
      <c r="J35" s="82"/>
    </row>
    <row r="36" spans="1:10" ht="15.75" hidden="1" customHeight="1" x14ac:dyDescent="0.25">
      <c r="A36" s="90"/>
      <c r="B36" s="24" t="s">
        <v>94</v>
      </c>
      <c r="C36" s="51" t="s">
        <v>10</v>
      </c>
      <c r="D36" s="25"/>
      <c r="E36" s="25"/>
      <c r="F36" s="25"/>
      <c r="G36" s="25"/>
      <c r="H36" s="25"/>
      <c r="I36" s="96"/>
      <c r="J36" s="82"/>
    </row>
    <row r="37" spans="1:10" ht="15.75" x14ac:dyDescent="0.25">
      <c r="A37" s="91"/>
      <c r="B37" s="24" t="s">
        <v>52</v>
      </c>
      <c r="C37" s="51" t="s">
        <v>10</v>
      </c>
      <c r="D37" s="25"/>
      <c r="E37" s="25">
        <v>0</v>
      </c>
      <c r="F37" s="25"/>
      <c r="G37" s="25"/>
      <c r="H37" s="25"/>
      <c r="I37" s="97"/>
      <c r="J37" s="83"/>
    </row>
    <row r="38" spans="1:10" ht="15.75" hidden="1" x14ac:dyDescent="0.25">
      <c r="A38" s="90"/>
      <c r="B38" s="24" t="s">
        <v>51</v>
      </c>
      <c r="C38" s="51" t="s">
        <v>10</v>
      </c>
      <c r="D38" s="25"/>
      <c r="E38" s="25"/>
      <c r="F38" s="25">
        <v>0</v>
      </c>
      <c r="G38" s="25">
        <v>0</v>
      </c>
      <c r="H38" s="25">
        <v>0</v>
      </c>
      <c r="I38" s="96"/>
      <c r="J38" s="119"/>
    </row>
    <row r="39" spans="1:10" ht="15.75" hidden="1" x14ac:dyDescent="0.25">
      <c r="A39" s="91"/>
      <c r="B39" s="24" t="s">
        <v>50</v>
      </c>
      <c r="C39" s="51" t="s">
        <v>10</v>
      </c>
      <c r="D39" s="25"/>
      <c r="E39" s="25"/>
      <c r="F39" s="25">
        <v>0</v>
      </c>
      <c r="G39" s="25">
        <v>0</v>
      </c>
      <c r="H39" s="25">
        <v>0</v>
      </c>
      <c r="I39" s="97"/>
      <c r="J39" s="120"/>
    </row>
    <row r="40" spans="1:10" ht="17.25" customHeight="1" x14ac:dyDescent="0.25">
      <c r="A40" s="94" t="s">
        <v>118</v>
      </c>
      <c r="B40" s="23" t="s">
        <v>8</v>
      </c>
      <c r="C40" s="51" t="s">
        <v>9</v>
      </c>
      <c r="D40" s="64"/>
      <c r="E40" s="25">
        <v>71</v>
      </c>
      <c r="F40" s="25">
        <v>135</v>
      </c>
      <c r="G40" s="25">
        <v>135</v>
      </c>
      <c r="H40" s="25">
        <v>135</v>
      </c>
      <c r="I40" s="85" t="s">
        <v>106</v>
      </c>
      <c r="J40" s="98" t="s">
        <v>107</v>
      </c>
    </row>
    <row r="41" spans="1:10" ht="17.25" customHeight="1" x14ac:dyDescent="0.25">
      <c r="A41" s="90"/>
      <c r="B41" s="23" t="s">
        <v>92</v>
      </c>
      <c r="C41" s="51" t="s">
        <v>10</v>
      </c>
      <c r="D41" s="64"/>
      <c r="E41" s="49">
        <f>E42/E40</f>
        <v>2.8971830985915492</v>
      </c>
      <c r="F41" s="49">
        <f>F42/F40</f>
        <v>1.768888888888889</v>
      </c>
      <c r="G41" s="25">
        <f>G42/G40</f>
        <v>1.7777777777777777</v>
      </c>
      <c r="H41" s="25">
        <f>H42/H40</f>
        <v>1.7777777777777777</v>
      </c>
      <c r="I41" s="85"/>
      <c r="J41" s="98"/>
    </row>
    <row r="42" spans="1:10" ht="31.5" x14ac:dyDescent="0.25">
      <c r="A42" s="90"/>
      <c r="B42" s="24" t="s">
        <v>93</v>
      </c>
      <c r="C42" s="51" t="s">
        <v>10</v>
      </c>
      <c r="D42" s="64"/>
      <c r="E42" s="25">
        <v>205.7</v>
      </c>
      <c r="F42" s="25">
        <v>238.8</v>
      </c>
      <c r="G42" s="25">
        <v>240</v>
      </c>
      <c r="H42" s="25">
        <v>240</v>
      </c>
      <c r="I42" s="85"/>
      <c r="J42" s="98"/>
    </row>
    <row r="43" spans="1:10" ht="15.75" hidden="1" x14ac:dyDescent="0.25">
      <c r="A43" s="90"/>
      <c r="B43" s="24" t="s">
        <v>94</v>
      </c>
      <c r="C43" s="51" t="s">
        <v>10</v>
      </c>
      <c r="D43" s="64"/>
      <c r="E43" s="25">
        <v>0</v>
      </c>
      <c r="F43" s="25">
        <v>0</v>
      </c>
      <c r="G43" s="25">
        <v>0</v>
      </c>
      <c r="H43" s="25"/>
      <c r="I43" s="85"/>
      <c r="J43" s="98"/>
    </row>
    <row r="44" spans="1:10" ht="21.75" customHeight="1" x14ac:dyDescent="0.25">
      <c r="A44" s="90"/>
      <c r="B44" s="24" t="s">
        <v>52</v>
      </c>
      <c r="C44" s="51" t="s">
        <v>10</v>
      </c>
      <c r="D44" s="64"/>
      <c r="E44" s="25">
        <f>E42</f>
        <v>205.7</v>
      </c>
      <c r="F44" s="25">
        <f>F42</f>
        <v>238.8</v>
      </c>
      <c r="G44" s="25">
        <f>G42</f>
        <v>240</v>
      </c>
      <c r="H44" s="25">
        <f>H42</f>
        <v>240</v>
      </c>
      <c r="I44" s="85"/>
      <c r="J44" s="98"/>
    </row>
    <row r="45" spans="1:10" ht="17.25" hidden="1" customHeight="1" x14ac:dyDescent="0.25">
      <c r="A45" s="90"/>
      <c r="B45" s="24" t="s">
        <v>51</v>
      </c>
      <c r="C45" s="51" t="s">
        <v>10</v>
      </c>
      <c r="D45" s="64"/>
      <c r="E45" s="25">
        <v>0</v>
      </c>
      <c r="F45" s="25">
        <v>0</v>
      </c>
      <c r="G45" s="25">
        <v>0</v>
      </c>
      <c r="H45" s="25"/>
      <c r="I45" s="52"/>
      <c r="J45" s="53"/>
    </row>
    <row r="46" spans="1:10" ht="21" hidden="1" customHeight="1" x14ac:dyDescent="0.25">
      <c r="A46" s="91"/>
      <c r="B46" s="24" t="s">
        <v>50</v>
      </c>
      <c r="C46" s="51" t="s">
        <v>10</v>
      </c>
      <c r="D46" s="64"/>
      <c r="E46" s="25">
        <v>0</v>
      </c>
      <c r="F46" s="25">
        <v>0</v>
      </c>
      <c r="G46" s="25">
        <v>0</v>
      </c>
      <c r="H46" s="25"/>
      <c r="I46" s="52"/>
      <c r="J46" s="53"/>
    </row>
    <row r="47" spans="1:10" ht="22.5" hidden="1" customHeight="1" x14ac:dyDescent="0.25">
      <c r="A47" s="90"/>
      <c r="B47" s="24" t="s">
        <v>51</v>
      </c>
      <c r="C47" s="51" t="s">
        <v>10</v>
      </c>
      <c r="D47" s="64"/>
      <c r="E47" s="25"/>
      <c r="F47" s="25">
        <v>0</v>
      </c>
      <c r="G47" s="25">
        <v>0</v>
      </c>
      <c r="H47" s="25"/>
      <c r="I47" s="52"/>
      <c r="J47" s="53"/>
    </row>
    <row r="48" spans="1:10" ht="24.75" hidden="1" customHeight="1" x14ac:dyDescent="0.25">
      <c r="A48" s="91"/>
      <c r="B48" s="24" t="s">
        <v>50</v>
      </c>
      <c r="C48" s="51" t="s">
        <v>10</v>
      </c>
      <c r="D48" s="64"/>
      <c r="E48" s="25"/>
      <c r="F48" s="25">
        <v>0</v>
      </c>
      <c r="G48" s="25">
        <v>0</v>
      </c>
      <c r="H48" s="25"/>
      <c r="I48" s="52"/>
      <c r="J48" s="53"/>
    </row>
    <row r="49" spans="1:10" ht="18" customHeight="1" x14ac:dyDescent="0.25">
      <c r="A49" s="114" t="s">
        <v>119</v>
      </c>
      <c r="B49" s="23" t="s">
        <v>8</v>
      </c>
      <c r="C49" s="51" t="s">
        <v>9</v>
      </c>
      <c r="D49" s="64">
        <v>1</v>
      </c>
      <c r="E49" s="25"/>
      <c r="F49" s="50"/>
      <c r="G49" s="25"/>
      <c r="H49" s="25"/>
      <c r="I49" s="85" t="s">
        <v>28</v>
      </c>
      <c r="J49" s="81" t="s">
        <v>49</v>
      </c>
    </row>
    <row r="50" spans="1:10" ht="21" customHeight="1" x14ac:dyDescent="0.25">
      <c r="A50" s="114"/>
      <c r="B50" s="23" t="s">
        <v>92</v>
      </c>
      <c r="C50" s="51" t="s">
        <v>10</v>
      </c>
      <c r="D50" s="64">
        <v>439</v>
      </c>
      <c r="E50" s="25"/>
      <c r="F50" s="50"/>
      <c r="G50" s="25"/>
      <c r="H50" s="25"/>
      <c r="I50" s="85"/>
      <c r="J50" s="82"/>
    </row>
    <row r="51" spans="1:10" ht="35.25" customHeight="1" x14ac:dyDescent="0.25">
      <c r="A51" s="114"/>
      <c r="B51" s="24" t="s">
        <v>93</v>
      </c>
      <c r="C51" s="51" t="s">
        <v>10</v>
      </c>
      <c r="D51" s="64">
        <v>439</v>
      </c>
      <c r="E51" s="25"/>
      <c r="F51" s="50"/>
      <c r="G51" s="25"/>
      <c r="H51" s="25"/>
      <c r="I51" s="85"/>
      <c r="J51" s="82"/>
    </row>
    <row r="52" spans="1:10" ht="24.75" hidden="1" customHeight="1" x14ac:dyDescent="0.25">
      <c r="A52" s="114"/>
      <c r="B52" s="24" t="s">
        <v>94</v>
      </c>
      <c r="C52" s="51" t="s">
        <v>10</v>
      </c>
      <c r="D52" s="64"/>
      <c r="E52" s="25"/>
      <c r="F52" s="50"/>
      <c r="G52" s="25"/>
      <c r="H52" s="25"/>
      <c r="I52" s="85"/>
      <c r="J52" s="82"/>
    </row>
    <row r="53" spans="1:10" ht="18" customHeight="1" x14ac:dyDescent="0.25">
      <c r="A53" s="114"/>
      <c r="B53" s="24" t="s">
        <v>52</v>
      </c>
      <c r="C53" s="51" t="s">
        <v>10</v>
      </c>
      <c r="D53" s="64">
        <v>439</v>
      </c>
      <c r="E53" s="25"/>
      <c r="F53" s="50"/>
      <c r="G53" s="25"/>
      <c r="H53" s="25"/>
      <c r="I53" s="85"/>
      <c r="J53" s="83"/>
    </row>
    <row r="54" spans="1:10" ht="24.75" hidden="1" customHeight="1" x14ac:dyDescent="0.25">
      <c r="A54" s="114"/>
      <c r="B54" s="24" t="s">
        <v>51</v>
      </c>
      <c r="C54" s="51" t="s">
        <v>10</v>
      </c>
      <c r="D54" s="64"/>
      <c r="E54" s="25"/>
      <c r="F54" s="25">
        <v>0</v>
      </c>
      <c r="G54" s="25">
        <v>0</v>
      </c>
      <c r="H54" s="25"/>
      <c r="I54" s="52"/>
      <c r="J54" s="53"/>
    </row>
    <row r="55" spans="1:10" ht="24.75" hidden="1" customHeight="1" x14ac:dyDescent="0.25">
      <c r="A55" s="114"/>
      <c r="B55" s="24" t="s">
        <v>50</v>
      </c>
      <c r="C55" s="51" t="s">
        <v>10</v>
      </c>
      <c r="D55" s="64"/>
      <c r="E55" s="25"/>
      <c r="F55" s="25">
        <v>0</v>
      </c>
      <c r="G55" s="25">
        <v>0</v>
      </c>
      <c r="H55" s="25"/>
      <c r="I55" s="52"/>
      <c r="J55" s="53"/>
    </row>
    <row r="56" spans="1:10" ht="31.5" customHeight="1" x14ac:dyDescent="0.25">
      <c r="A56" s="79" t="s">
        <v>96</v>
      </c>
      <c r="B56" s="80"/>
      <c r="C56" s="51" t="s">
        <v>10</v>
      </c>
      <c r="D56" s="25">
        <f>D28+D51</f>
        <v>439</v>
      </c>
      <c r="E56" s="25">
        <f>E35+E42</f>
        <v>205.7</v>
      </c>
      <c r="F56" s="25">
        <f>F35+F42</f>
        <v>238.8</v>
      </c>
      <c r="G56" s="25">
        <f t="shared" ref="G56:H56" si="0">G35+G42</f>
        <v>240</v>
      </c>
      <c r="H56" s="25">
        <f t="shared" si="0"/>
        <v>240</v>
      </c>
      <c r="I56" s="52"/>
      <c r="J56" s="39"/>
    </row>
    <row r="57" spans="1:10" ht="15.75" x14ac:dyDescent="0.25">
      <c r="A57" s="92" t="s">
        <v>94</v>
      </c>
      <c r="B57" s="93"/>
      <c r="C57" s="51" t="s">
        <v>10</v>
      </c>
      <c r="D57" s="25">
        <v>0</v>
      </c>
      <c r="E57" s="25">
        <v>0</v>
      </c>
      <c r="F57" s="25">
        <v>0</v>
      </c>
      <c r="G57" s="25">
        <v>0</v>
      </c>
      <c r="H57" s="25">
        <v>0</v>
      </c>
      <c r="I57" s="52"/>
      <c r="J57" s="39"/>
    </row>
    <row r="58" spans="1:10" ht="15.75" x14ac:dyDescent="0.25">
      <c r="A58" s="92" t="s">
        <v>52</v>
      </c>
      <c r="B58" s="93"/>
      <c r="C58" s="51" t="s">
        <v>10</v>
      </c>
      <c r="D58" s="25">
        <f>D30+D53</f>
        <v>439</v>
      </c>
      <c r="E58" s="25">
        <f>E37+E44</f>
        <v>205.7</v>
      </c>
      <c r="F58" s="25">
        <f>F44</f>
        <v>238.8</v>
      </c>
      <c r="G58" s="25">
        <f t="shared" ref="G58:H58" si="1">G44</f>
        <v>240</v>
      </c>
      <c r="H58" s="25">
        <f t="shared" si="1"/>
        <v>240</v>
      </c>
      <c r="I58" s="52"/>
      <c r="J58" s="39"/>
    </row>
    <row r="59" spans="1:10" ht="15.75" x14ac:dyDescent="0.25">
      <c r="A59" s="92" t="s">
        <v>51</v>
      </c>
      <c r="B59" s="93"/>
      <c r="C59" s="51" t="s">
        <v>10</v>
      </c>
      <c r="D59" s="25">
        <v>0</v>
      </c>
      <c r="E59" s="25">
        <v>0</v>
      </c>
      <c r="F59" s="25">
        <v>0</v>
      </c>
      <c r="G59" s="25">
        <v>0</v>
      </c>
      <c r="H59" s="25">
        <v>0</v>
      </c>
      <c r="I59" s="52"/>
      <c r="J59" s="39"/>
    </row>
    <row r="60" spans="1:10" ht="15.75" x14ac:dyDescent="0.25">
      <c r="A60" s="92" t="s">
        <v>50</v>
      </c>
      <c r="B60" s="93"/>
      <c r="C60" s="51" t="s">
        <v>10</v>
      </c>
      <c r="D60" s="25">
        <v>0</v>
      </c>
      <c r="E60" s="25">
        <v>0</v>
      </c>
      <c r="F60" s="25">
        <v>0</v>
      </c>
      <c r="G60" s="25">
        <v>0</v>
      </c>
      <c r="H60" s="25">
        <v>0</v>
      </c>
      <c r="I60" s="52"/>
      <c r="J60" s="39"/>
    </row>
    <row r="61" spans="1:10" ht="15.75" x14ac:dyDescent="0.25">
      <c r="A61" s="115" t="s">
        <v>21</v>
      </c>
      <c r="B61" s="116"/>
      <c r="C61" s="116"/>
      <c r="D61" s="116"/>
      <c r="E61" s="116"/>
      <c r="F61" s="116"/>
      <c r="G61" s="116"/>
      <c r="H61" s="116"/>
      <c r="I61" s="116"/>
      <c r="J61" s="117"/>
    </row>
    <row r="62" spans="1:10" ht="15.75" customHeight="1" x14ac:dyDescent="0.25">
      <c r="A62" s="94" t="s">
        <v>22</v>
      </c>
      <c r="B62" s="23" t="s">
        <v>8</v>
      </c>
      <c r="C62" s="51" t="s">
        <v>9</v>
      </c>
      <c r="D62" s="25"/>
      <c r="E62" s="25"/>
      <c r="F62" s="25"/>
      <c r="G62" s="25"/>
      <c r="H62" s="25">
        <v>1</v>
      </c>
      <c r="I62" s="95" t="s">
        <v>29</v>
      </c>
      <c r="J62" s="118" t="s">
        <v>39</v>
      </c>
    </row>
    <row r="63" spans="1:10" ht="21.75" customHeight="1" x14ac:dyDescent="0.25">
      <c r="A63" s="90"/>
      <c r="B63" s="23" t="s">
        <v>92</v>
      </c>
      <c r="C63" s="51" t="s">
        <v>10</v>
      </c>
      <c r="D63" s="25"/>
      <c r="E63" s="25"/>
      <c r="F63" s="25"/>
      <c r="G63" s="25"/>
      <c r="H63" s="25">
        <f>H64</f>
        <v>2000</v>
      </c>
      <c r="I63" s="96"/>
      <c r="J63" s="119"/>
    </row>
    <row r="64" spans="1:10" ht="31.5" x14ac:dyDescent="0.25">
      <c r="A64" s="90"/>
      <c r="B64" s="24" t="s">
        <v>93</v>
      </c>
      <c r="C64" s="51" t="s">
        <v>10</v>
      </c>
      <c r="D64" s="25"/>
      <c r="E64" s="25"/>
      <c r="F64" s="25"/>
      <c r="G64" s="25"/>
      <c r="H64" s="25">
        <f>1000+1000</f>
        <v>2000</v>
      </c>
      <c r="I64" s="96"/>
      <c r="J64" s="119"/>
    </row>
    <row r="65" spans="1:10" ht="15.75" hidden="1" x14ac:dyDescent="0.25">
      <c r="A65" s="90"/>
      <c r="B65" s="24" t="s">
        <v>94</v>
      </c>
      <c r="C65" s="51" t="s">
        <v>10</v>
      </c>
      <c r="D65" s="25"/>
      <c r="E65" s="25"/>
      <c r="F65" s="25"/>
      <c r="G65" s="25"/>
      <c r="H65" s="25">
        <v>0</v>
      </c>
      <c r="I65" s="96"/>
      <c r="J65" s="119"/>
    </row>
    <row r="66" spans="1:10" ht="15.75" x14ac:dyDescent="0.25">
      <c r="A66" s="90"/>
      <c r="B66" s="24" t="s">
        <v>50</v>
      </c>
      <c r="C66" s="51" t="s">
        <v>10</v>
      </c>
      <c r="D66" s="25"/>
      <c r="E66" s="25"/>
      <c r="F66" s="25"/>
      <c r="G66" s="25"/>
      <c r="H66" s="25">
        <f>H64</f>
        <v>2000</v>
      </c>
      <c r="I66" s="96"/>
      <c r="J66" s="119"/>
    </row>
    <row r="67" spans="1:10" ht="15.75" hidden="1" x14ac:dyDescent="0.25">
      <c r="A67" s="90"/>
      <c r="B67" s="24" t="s">
        <v>51</v>
      </c>
      <c r="C67" s="51" t="s">
        <v>10</v>
      </c>
      <c r="D67" s="25"/>
      <c r="E67" s="25"/>
      <c r="F67" s="25">
        <v>0</v>
      </c>
      <c r="G67" s="25"/>
      <c r="H67" s="25">
        <v>0</v>
      </c>
      <c r="I67" s="96"/>
      <c r="J67" s="119"/>
    </row>
    <row r="68" spans="1:10" ht="15.75" hidden="1" x14ac:dyDescent="0.25">
      <c r="A68" s="91"/>
      <c r="B68" s="24" t="s">
        <v>50</v>
      </c>
      <c r="C68" s="51" t="s">
        <v>10</v>
      </c>
      <c r="D68" s="25"/>
      <c r="E68" s="25"/>
      <c r="F68" s="25">
        <v>0</v>
      </c>
      <c r="G68" s="25"/>
      <c r="H68" s="25">
        <v>0</v>
      </c>
      <c r="I68" s="97"/>
      <c r="J68" s="120"/>
    </row>
    <row r="69" spans="1:10" ht="20.25" customHeight="1" x14ac:dyDescent="0.25">
      <c r="A69" s="114" t="s">
        <v>120</v>
      </c>
      <c r="B69" s="23" t="s">
        <v>8</v>
      </c>
      <c r="C69" s="51" t="s">
        <v>9</v>
      </c>
      <c r="D69" s="25"/>
      <c r="E69" s="25"/>
      <c r="F69" s="25"/>
      <c r="G69" s="25"/>
      <c r="H69" s="25">
        <v>186</v>
      </c>
      <c r="I69" s="85" t="s">
        <v>30</v>
      </c>
      <c r="J69" s="98" t="s">
        <v>40</v>
      </c>
    </row>
    <row r="70" spans="1:10" ht="20.25" customHeight="1" x14ac:dyDescent="0.25">
      <c r="A70" s="114"/>
      <c r="B70" s="23" t="s">
        <v>92</v>
      </c>
      <c r="C70" s="51" t="s">
        <v>10</v>
      </c>
      <c r="D70" s="25"/>
      <c r="E70" s="49"/>
      <c r="F70" s="49"/>
      <c r="G70" s="49"/>
      <c r="H70" s="49">
        <f>H71/H69</f>
        <v>78.109677419354838</v>
      </c>
      <c r="I70" s="85"/>
      <c r="J70" s="98"/>
    </row>
    <row r="71" spans="1:10" ht="31.5" customHeight="1" x14ac:dyDescent="0.25">
      <c r="A71" s="114"/>
      <c r="B71" s="24" t="s">
        <v>93</v>
      </c>
      <c r="C71" s="51" t="s">
        <v>10</v>
      </c>
      <c r="D71" s="25"/>
      <c r="E71" s="25"/>
      <c r="F71" s="25"/>
      <c r="G71" s="25"/>
      <c r="H71" s="25">
        <v>14528.4</v>
      </c>
      <c r="I71" s="85"/>
      <c r="J71" s="98"/>
    </row>
    <row r="72" spans="1:10" ht="23.25" hidden="1" customHeight="1" x14ac:dyDescent="0.25">
      <c r="A72" s="114"/>
      <c r="B72" s="24" t="s">
        <v>94</v>
      </c>
      <c r="C72" s="51" t="s">
        <v>10</v>
      </c>
      <c r="D72" s="25"/>
      <c r="E72" s="25"/>
      <c r="F72" s="25"/>
      <c r="G72" s="25"/>
      <c r="H72" s="25">
        <v>0</v>
      </c>
      <c r="I72" s="85"/>
      <c r="J72" s="98"/>
    </row>
    <row r="73" spans="1:10" ht="18.75" hidden="1" customHeight="1" x14ac:dyDescent="0.25">
      <c r="A73" s="114"/>
      <c r="B73" s="23" t="s">
        <v>51</v>
      </c>
      <c r="C73" s="51" t="s">
        <v>10</v>
      </c>
      <c r="D73" s="25"/>
      <c r="E73" s="40"/>
      <c r="F73" s="40"/>
      <c r="G73" s="25"/>
      <c r="H73" s="40">
        <v>0</v>
      </c>
      <c r="I73" s="85"/>
      <c r="J73" s="98"/>
    </row>
    <row r="74" spans="1:10" ht="15.75" x14ac:dyDescent="0.25">
      <c r="A74" s="114"/>
      <c r="B74" s="24" t="s">
        <v>52</v>
      </c>
      <c r="C74" s="51" t="s">
        <v>10</v>
      </c>
      <c r="D74" s="25"/>
      <c r="E74" s="40"/>
      <c r="F74" s="40"/>
      <c r="G74" s="25"/>
      <c r="H74" s="40">
        <v>0</v>
      </c>
      <c r="I74" s="85"/>
      <c r="J74" s="98"/>
    </row>
    <row r="75" spans="1:10" ht="15.75" x14ac:dyDescent="0.25">
      <c r="A75" s="114"/>
      <c r="B75" s="24" t="s">
        <v>50</v>
      </c>
      <c r="C75" s="51" t="s">
        <v>10</v>
      </c>
      <c r="D75" s="25"/>
      <c r="E75" s="40"/>
      <c r="F75" s="40"/>
      <c r="G75" s="25"/>
      <c r="H75" s="25">
        <f>H71</f>
        <v>14528.4</v>
      </c>
      <c r="I75" s="85"/>
      <c r="J75" s="98"/>
    </row>
    <row r="76" spans="1:10" ht="15.75" x14ac:dyDescent="0.25">
      <c r="A76" s="114" t="s">
        <v>23</v>
      </c>
      <c r="B76" s="23" t="s">
        <v>8</v>
      </c>
      <c r="C76" s="51" t="s">
        <v>9</v>
      </c>
      <c r="D76" s="25"/>
      <c r="E76" s="41"/>
      <c r="F76" s="41"/>
      <c r="G76" s="25"/>
      <c r="H76" s="25">
        <v>1</v>
      </c>
      <c r="I76" s="85" t="s">
        <v>29</v>
      </c>
      <c r="J76" s="113"/>
    </row>
    <row r="77" spans="1:10" ht="22.5" customHeight="1" x14ac:dyDescent="0.25">
      <c r="A77" s="114"/>
      <c r="B77" s="23" t="s">
        <v>92</v>
      </c>
      <c r="C77" s="51" t="s">
        <v>10</v>
      </c>
      <c r="D77" s="25"/>
      <c r="E77" s="41"/>
      <c r="F77" s="41"/>
      <c r="G77" s="25"/>
      <c r="H77" s="25">
        <f>10000+10000</f>
        <v>20000</v>
      </c>
      <c r="I77" s="85"/>
      <c r="J77" s="113"/>
    </row>
    <row r="78" spans="1:10" ht="31.5" x14ac:dyDescent="0.25">
      <c r="A78" s="114"/>
      <c r="B78" s="24" t="s">
        <v>93</v>
      </c>
      <c r="C78" s="51" t="s">
        <v>10</v>
      </c>
      <c r="D78" s="25"/>
      <c r="E78" s="25"/>
      <c r="F78" s="25"/>
      <c r="G78" s="25"/>
      <c r="H78" s="25">
        <f>H80+H82</f>
        <v>20000</v>
      </c>
      <c r="I78" s="85"/>
      <c r="J78" s="113"/>
    </row>
    <row r="79" spans="1:10" ht="15.75" hidden="1" x14ac:dyDescent="0.25">
      <c r="A79" s="114"/>
      <c r="B79" s="24" t="s">
        <v>94</v>
      </c>
      <c r="C79" s="51" t="s">
        <v>10</v>
      </c>
      <c r="D79" s="25"/>
      <c r="E79" s="25"/>
      <c r="F79" s="25"/>
      <c r="G79" s="25"/>
      <c r="H79" s="25">
        <v>0</v>
      </c>
      <c r="I79" s="85"/>
      <c r="J79" s="113"/>
    </row>
    <row r="80" spans="1:10" ht="15.75" x14ac:dyDescent="0.25">
      <c r="A80" s="114"/>
      <c r="B80" s="23" t="s">
        <v>51</v>
      </c>
      <c r="C80" s="51" t="s">
        <v>10</v>
      </c>
      <c r="D80" s="25"/>
      <c r="E80" s="25"/>
      <c r="F80" s="25"/>
      <c r="G80" s="25"/>
      <c r="H80" s="25">
        <v>0</v>
      </c>
      <c r="I80" s="85"/>
      <c r="J80" s="113"/>
    </row>
    <row r="81" spans="1:12" ht="15.75" hidden="1" x14ac:dyDescent="0.25">
      <c r="A81" s="114"/>
      <c r="B81" s="24" t="s">
        <v>52</v>
      </c>
      <c r="C81" s="51" t="s">
        <v>10</v>
      </c>
      <c r="D81" s="25"/>
      <c r="E81" s="25"/>
      <c r="F81" s="25"/>
      <c r="G81" s="25"/>
      <c r="H81" s="25">
        <v>0</v>
      </c>
      <c r="I81" s="85"/>
      <c r="J81" s="113"/>
    </row>
    <row r="82" spans="1:12" ht="16.5" customHeight="1" x14ac:dyDescent="0.25">
      <c r="A82" s="114"/>
      <c r="B82" s="24" t="s">
        <v>50</v>
      </c>
      <c r="C82" s="51" t="s">
        <v>10</v>
      </c>
      <c r="D82" s="42"/>
      <c r="E82" s="42"/>
      <c r="F82" s="43"/>
      <c r="G82" s="43"/>
      <c r="H82" s="43">
        <v>20000</v>
      </c>
      <c r="I82" s="85"/>
      <c r="J82" s="113"/>
    </row>
    <row r="83" spans="1:12" ht="15.75" x14ac:dyDescent="0.25">
      <c r="A83" s="114" t="s">
        <v>24</v>
      </c>
      <c r="B83" s="23" t="s">
        <v>8</v>
      </c>
      <c r="C83" s="51" t="s">
        <v>9</v>
      </c>
      <c r="D83" s="25"/>
      <c r="E83" s="25"/>
      <c r="F83" s="25"/>
      <c r="G83" s="25"/>
      <c r="H83" s="25">
        <v>7</v>
      </c>
      <c r="I83" s="85" t="s">
        <v>30</v>
      </c>
      <c r="J83" s="81" t="s">
        <v>41</v>
      </c>
    </row>
    <row r="84" spans="1:12" ht="22.5" customHeight="1" x14ac:dyDescent="0.25">
      <c r="A84" s="114"/>
      <c r="B84" s="23" t="s">
        <v>92</v>
      </c>
      <c r="C84" s="51" t="s">
        <v>10</v>
      </c>
      <c r="D84" s="25"/>
      <c r="E84" s="25"/>
      <c r="F84" s="25"/>
      <c r="G84" s="25"/>
      <c r="H84" s="25">
        <f>H85/H83</f>
        <v>571.42857142857144</v>
      </c>
      <c r="I84" s="85"/>
      <c r="J84" s="82"/>
    </row>
    <row r="85" spans="1:12" ht="31.5" x14ac:dyDescent="0.25">
      <c r="A85" s="114"/>
      <c r="B85" s="24" t="s">
        <v>93</v>
      </c>
      <c r="C85" s="51" t="s">
        <v>10</v>
      </c>
      <c r="D85" s="25"/>
      <c r="E85" s="25"/>
      <c r="F85" s="25"/>
      <c r="G85" s="25"/>
      <c r="H85" s="25">
        <f>H87+H89</f>
        <v>4000</v>
      </c>
      <c r="I85" s="85"/>
      <c r="J85" s="82"/>
    </row>
    <row r="86" spans="1:12" ht="15.75" hidden="1" x14ac:dyDescent="0.25">
      <c r="A86" s="114"/>
      <c r="B86" s="24" t="s">
        <v>94</v>
      </c>
      <c r="C86" s="51" t="s">
        <v>10</v>
      </c>
      <c r="D86" s="25"/>
      <c r="E86" s="25"/>
      <c r="F86" s="25"/>
      <c r="G86" s="25"/>
      <c r="H86" s="25">
        <v>0</v>
      </c>
      <c r="I86" s="85"/>
      <c r="J86" s="82"/>
    </row>
    <row r="87" spans="1:12" ht="15.75" x14ac:dyDescent="0.25">
      <c r="A87" s="114"/>
      <c r="B87" s="23" t="s">
        <v>51</v>
      </c>
      <c r="C87" s="51" t="s">
        <v>10</v>
      </c>
      <c r="D87" s="25"/>
      <c r="E87" s="25"/>
      <c r="F87" s="25"/>
      <c r="G87" s="25"/>
      <c r="H87" s="25">
        <v>0</v>
      </c>
      <c r="I87" s="85"/>
      <c r="J87" s="82"/>
    </row>
    <row r="88" spans="1:12" ht="15.75" hidden="1" x14ac:dyDescent="0.25">
      <c r="A88" s="114"/>
      <c r="B88" s="24" t="s">
        <v>52</v>
      </c>
      <c r="C88" s="51" t="s">
        <v>10</v>
      </c>
      <c r="D88" s="25"/>
      <c r="E88" s="25"/>
      <c r="F88" s="25"/>
      <c r="G88" s="25"/>
      <c r="H88" s="25">
        <v>0</v>
      </c>
      <c r="I88" s="85"/>
      <c r="J88" s="82"/>
    </row>
    <row r="89" spans="1:12" ht="15.75" x14ac:dyDescent="0.25">
      <c r="A89" s="114"/>
      <c r="B89" s="24" t="s">
        <v>50</v>
      </c>
      <c r="C89" s="51" t="s">
        <v>10</v>
      </c>
      <c r="D89" s="42"/>
      <c r="E89" s="42"/>
      <c r="F89" s="43"/>
      <c r="G89" s="43"/>
      <c r="H89" s="43">
        <v>4000</v>
      </c>
      <c r="I89" s="85"/>
      <c r="J89" s="83"/>
    </row>
    <row r="90" spans="1:12" ht="33.75" customHeight="1" x14ac:dyDescent="0.25">
      <c r="A90" s="79" t="s">
        <v>97</v>
      </c>
      <c r="B90" s="80"/>
      <c r="C90" s="51" t="s">
        <v>10</v>
      </c>
      <c r="D90" s="44"/>
      <c r="E90" s="44">
        <f>E71</f>
        <v>0</v>
      </c>
      <c r="F90" s="43">
        <f>F64+F71+F78+F85</f>
        <v>0</v>
      </c>
      <c r="G90" s="43">
        <f>G64+G71+G78+G85</f>
        <v>0</v>
      </c>
      <c r="H90" s="43">
        <f>H64+H71+H78+H85</f>
        <v>40528.400000000001</v>
      </c>
      <c r="I90" s="52"/>
      <c r="J90" s="59"/>
    </row>
    <row r="91" spans="1:12" ht="15.75" hidden="1" x14ac:dyDescent="0.25">
      <c r="A91" s="92" t="s">
        <v>94</v>
      </c>
      <c r="B91" s="93"/>
      <c r="C91" s="51" t="s">
        <v>10</v>
      </c>
      <c r="D91" s="44"/>
      <c r="E91" s="44">
        <v>0</v>
      </c>
      <c r="F91" s="43">
        <v>0</v>
      </c>
      <c r="G91" s="43">
        <v>0</v>
      </c>
      <c r="H91" s="25">
        <v>0</v>
      </c>
      <c r="I91" s="52"/>
      <c r="J91" s="59"/>
    </row>
    <row r="92" spans="1:12" ht="18" customHeight="1" x14ac:dyDescent="0.25">
      <c r="A92" s="92" t="s">
        <v>52</v>
      </c>
      <c r="B92" s="93"/>
      <c r="C92" s="51" t="s">
        <v>10</v>
      </c>
      <c r="D92" s="44"/>
      <c r="E92" s="44">
        <f>E74</f>
        <v>0</v>
      </c>
      <c r="F92" s="43">
        <f>F66+F74</f>
        <v>0</v>
      </c>
      <c r="G92" s="43">
        <f>G66+G74</f>
        <v>0</v>
      </c>
      <c r="H92" s="43">
        <f>H74</f>
        <v>0</v>
      </c>
      <c r="I92" s="52"/>
      <c r="J92" s="59"/>
      <c r="K92" s="32"/>
      <c r="L92" s="32"/>
    </row>
    <row r="93" spans="1:12" ht="15.75" x14ac:dyDescent="0.25">
      <c r="A93" s="92" t="s">
        <v>51</v>
      </c>
      <c r="B93" s="93"/>
      <c r="C93" s="51" t="s">
        <v>10</v>
      </c>
      <c r="D93" s="44"/>
      <c r="E93" s="44">
        <v>0</v>
      </c>
      <c r="F93" s="43">
        <f>F80+F87</f>
        <v>0</v>
      </c>
      <c r="G93" s="43">
        <f>G80+G87</f>
        <v>0</v>
      </c>
      <c r="H93" s="43">
        <f>H80+H87</f>
        <v>0</v>
      </c>
      <c r="I93" s="52"/>
      <c r="J93" s="59"/>
    </row>
    <row r="94" spans="1:12" ht="15.75" x14ac:dyDescent="0.25">
      <c r="A94" s="92" t="s">
        <v>50</v>
      </c>
      <c r="B94" s="93"/>
      <c r="C94" s="51" t="s">
        <v>10</v>
      </c>
      <c r="D94" s="44"/>
      <c r="E94" s="44">
        <f>E75</f>
        <v>0</v>
      </c>
      <c r="F94" s="43">
        <f>F75+F82+F89</f>
        <v>0</v>
      </c>
      <c r="G94" s="43">
        <f>G75+G82+G89</f>
        <v>0</v>
      </c>
      <c r="H94" s="43">
        <f>H75+H82+H89+H66</f>
        <v>40528.400000000001</v>
      </c>
      <c r="I94" s="52"/>
      <c r="J94" s="59"/>
      <c r="K94" s="32"/>
      <c r="L94" s="32"/>
    </row>
    <row r="95" spans="1:12" ht="15.75" x14ac:dyDescent="0.25">
      <c r="A95" s="106" t="s">
        <v>25</v>
      </c>
      <c r="B95" s="106"/>
      <c r="C95" s="106"/>
      <c r="D95" s="106"/>
      <c r="E95" s="106"/>
      <c r="F95" s="106"/>
      <c r="G95" s="106"/>
      <c r="H95" s="106"/>
      <c r="I95" s="106"/>
      <c r="J95" s="106"/>
    </row>
    <row r="96" spans="1:12" ht="22.5" customHeight="1" x14ac:dyDescent="0.25">
      <c r="A96" s="94" t="s">
        <v>26</v>
      </c>
      <c r="B96" s="23" t="s">
        <v>8</v>
      </c>
      <c r="C96" s="51" t="s">
        <v>9</v>
      </c>
      <c r="D96" s="25"/>
      <c r="E96" s="25"/>
      <c r="F96" s="25"/>
      <c r="G96" s="25"/>
      <c r="H96" s="25">
        <v>0</v>
      </c>
      <c r="I96" s="85" t="s">
        <v>31</v>
      </c>
      <c r="J96" s="98" t="s">
        <v>62</v>
      </c>
    </row>
    <row r="97" spans="1:10" ht="23.25" customHeight="1" x14ac:dyDescent="0.25">
      <c r="A97" s="90"/>
      <c r="B97" s="23" t="s">
        <v>92</v>
      </c>
      <c r="C97" s="51" t="s">
        <v>10</v>
      </c>
      <c r="D97" s="25"/>
      <c r="E97" s="25"/>
      <c r="F97" s="25"/>
      <c r="G97" s="25"/>
      <c r="H97" s="25">
        <v>0</v>
      </c>
      <c r="I97" s="85"/>
      <c r="J97" s="98"/>
    </row>
    <row r="98" spans="1:10" ht="31.5" x14ac:dyDescent="0.25">
      <c r="A98" s="90"/>
      <c r="B98" s="24" t="s">
        <v>93</v>
      </c>
      <c r="C98" s="51" t="s">
        <v>10</v>
      </c>
      <c r="D98" s="25"/>
      <c r="E98" s="25"/>
      <c r="F98" s="25"/>
      <c r="G98" s="25"/>
      <c r="H98" s="25">
        <v>0</v>
      </c>
      <c r="I98" s="85"/>
      <c r="J98" s="98"/>
    </row>
    <row r="99" spans="1:10" ht="15.75" hidden="1" x14ac:dyDescent="0.25">
      <c r="A99" s="90"/>
      <c r="B99" s="24" t="s">
        <v>94</v>
      </c>
      <c r="C99" s="51" t="s">
        <v>10</v>
      </c>
      <c r="D99" s="25"/>
      <c r="E99" s="25"/>
      <c r="F99" s="25"/>
      <c r="G99" s="25"/>
      <c r="H99" s="25">
        <v>0</v>
      </c>
      <c r="I99" s="85"/>
      <c r="J99" s="98"/>
    </row>
    <row r="100" spans="1:10" ht="15.75" x14ac:dyDescent="0.25">
      <c r="A100" s="90"/>
      <c r="B100" s="24" t="s">
        <v>52</v>
      </c>
      <c r="C100" s="51" t="s">
        <v>10</v>
      </c>
      <c r="D100" s="25"/>
      <c r="E100" s="25"/>
      <c r="F100" s="25"/>
      <c r="G100" s="25"/>
      <c r="H100" s="25">
        <v>0</v>
      </c>
      <c r="I100" s="85"/>
      <c r="J100" s="98"/>
    </row>
    <row r="101" spans="1:10" ht="15.75" hidden="1" x14ac:dyDescent="0.25">
      <c r="A101" s="90"/>
      <c r="B101" s="24" t="s">
        <v>51</v>
      </c>
      <c r="C101" s="51" t="s">
        <v>10</v>
      </c>
      <c r="D101" s="25"/>
      <c r="E101" s="25"/>
      <c r="F101" s="25">
        <v>0</v>
      </c>
      <c r="G101" s="25">
        <v>0</v>
      </c>
      <c r="H101" s="25">
        <v>0</v>
      </c>
      <c r="I101" s="52"/>
      <c r="J101" s="57"/>
    </row>
    <row r="102" spans="1:10" ht="15.75" hidden="1" x14ac:dyDescent="0.25">
      <c r="A102" s="91"/>
      <c r="B102" s="24" t="s">
        <v>50</v>
      </c>
      <c r="C102" s="51" t="s">
        <v>10</v>
      </c>
      <c r="D102" s="25"/>
      <c r="E102" s="25"/>
      <c r="F102" s="25">
        <v>0</v>
      </c>
      <c r="G102" s="25">
        <v>0</v>
      </c>
      <c r="H102" s="25">
        <v>0</v>
      </c>
      <c r="I102" s="52"/>
      <c r="J102" s="57"/>
    </row>
    <row r="103" spans="1:10" ht="20.25" customHeight="1" x14ac:dyDescent="0.25">
      <c r="A103" s="94" t="s">
        <v>32</v>
      </c>
      <c r="B103" s="23" t="s">
        <v>8</v>
      </c>
      <c r="C103" s="51" t="s">
        <v>9</v>
      </c>
      <c r="D103" s="25">
        <v>1</v>
      </c>
      <c r="E103" s="25"/>
      <c r="F103" s="25"/>
      <c r="G103" s="25"/>
      <c r="H103" s="25"/>
      <c r="I103" s="85" t="s">
        <v>33</v>
      </c>
      <c r="J103" s="81" t="s">
        <v>38</v>
      </c>
    </row>
    <row r="104" spans="1:10" ht="20.25" customHeight="1" x14ac:dyDescent="0.25">
      <c r="A104" s="90"/>
      <c r="B104" s="23" t="s">
        <v>92</v>
      </c>
      <c r="C104" s="51" t="s">
        <v>10</v>
      </c>
      <c r="D104" s="25">
        <f>D105</f>
        <v>693</v>
      </c>
      <c r="E104" s="25"/>
      <c r="F104" s="25"/>
      <c r="G104" s="25"/>
      <c r="H104" s="25"/>
      <c r="I104" s="85"/>
      <c r="J104" s="82"/>
    </row>
    <row r="105" spans="1:10" ht="31.5" x14ac:dyDescent="0.25">
      <c r="A105" s="90"/>
      <c r="B105" s="24" t="s">
        <v>93</v>
      </c>
      <c r="C105" s="51" t="s">
        <v>10</v>
      </c>
      <c r="D105" s="25">
        <v>693</v>
      </c>
      <c r="E105" s="25"/>
      <c r="F105" s="25"/>
      <c r="G105" s="25"/>
      <c r="H105" s="25"/>
      <c r="I105" s="85"/>
      <c r="J105" s="82"/>
    </row>
    <row r="106" spans="1:10" ht="15.75" hidden="1" x14ac:dyDescent="0.25">
      <c r="A106" s="90"/>
      <c r="B106" s="24" t="s">
        <v>94</v>
      </c>
      <c r="C106" s="51" t="s">
        <v>10</v>
      </c>
      <c r="D106" s="25">
        <v>0</v>
      </c>
      <c r="E106" s="25"/>
      <c r="F106" s="25"/>
      <c r="G106" s="25"/>
      <c r="H106" s="25"/>
      <c r="I106" s="85"/>
      <c r="J106" s="82"/>
    </row>
    <row r="107" spans="1:10" ht="15.75" x14ac:dyDescent="0.25">
      <c r="A107" s="90"/>
      <c r="B107" s="24" t="s">
        <v>52</v>
      </c>
      <c r="C107" s="51" t="s">
        <v>10</v>
      </c>
      <c r="D107" s="25">
        <f>D105</f>
        <v>693</v>
      </c>
      <c r="E107" s="25"/>
      <c r="F107" s="25"/>
      <c r="G107" s="25"/>
      <c r="H107" s="25"/>
      <c r="I107" s="85"/>
      <c r="J107" s="83"/>
    </row>
    <row r="108" spans="1:10" ht="15.75" hidden="1" x14ac:dyDescent="0.25">
      <c r="A108" s="90"/>
      <c r="B108" s="24" t="s">
        <v>51</v>
      </c>
      <c r="C108" s="51" t="s">
        <v>10</v>
      </c>
      <c r="D108" s="25">
        <v>0</v>
      </c>
      <c r="E108" s="25"/>
      <c r="F108" s="25"/>
      <c r="G108" s="25"/>
      <c r="H108" s="25"/>
      <c r="I108" s="52"/>
      <c r="J108" s="58"/>
    </row>
    <row r="109" spans="1:10" ht="15.75" hidden="1" x14ac:dyDescent="0.25">
      <c r="A109" s="91"/>
      <c r="B109" s="24" t="s">
        <v>50</v>
      </c>
      <c r="C109" s="51" t="s">
        <v>10</v>
      </c>
      <c r="D109" s="25">
        <v>0</v>
      </c>
      <c r="E109" s="25"/>
      <c r="F109" s="25"/>
      <c r="G109" s="25"/>
      <c r="H109" s="25"/>
      <c r="I109" s="52"/>
      <c r="J109" s="58"/>
    </row>
    <row r="110" spans="1:10" ht="15.75" customHeight="1" x14ac:dyDescent="0.25">
      <c r="A110" s="94" t="s">
        <v>109</v>
      </c>
      <c r="B110" s="23" t="s">
        <v>8</v>
      </c>
      <c r="C110" s="51" t="s">
        <v>9</v>
      </c>
      <c r="D110" s="25">
        <v>1</v>
      </c>
      <c r="E110" s="25"/>
      <c r="F110" s="25"/>
      <c r="G110" s="25"/>
      <c r="H110" s="25"/>
      <c r="I110" s="85" t="s">
        <v>33</v>
      </c>
      <c r="J110" s="113"/>
    </row>
    <row r="111" spans="1:10" ht="20.25" customHeight="1" x14ac:dyDescent="0.25">
      <c r="A111" s="90"/>
      <c r="B111" s="23" t="s">
        <v>92</v>
      </c>
      <c r="C111" s="51" t="s">
        <v>10</v>
      </c>
      <c r="D111" s="25">
        <v>50</v>
      </c>
      <c r="E111" s="25"/>
      <c r="F111" s="25"/>
      <c r="G111" s="25"/>
      <c r="H111" s="25"/>
      <c r="I111" s="85"/>
      <c r="J111" s="113"/>
    </row>
    <row r="112" spans="1:10" ht="31.5" x14ac:dyDescent="0.25">
      <c r="A112" s="90"/>
      <c r="B112" s="24" t="s">
        <v>93</v>
      </c>
      <c r="C112" s="51" t="s">
        <v>10</v>
      </c>
      <c r="D112" s="25">
        <v>50</v>
      </c>
      <c r="E112" s="25"/>
      <c r="F112" s="25"/>
      <c r="G112" s="25"/>
      <c r="H112" s="25"/>
      <c r="I112" s="85"/>
      <c r="J112" s="113"/>
    </row>
    <row r="113" spans="1:10" ht="15.75" hidden="1" x14ac:dyDescent="0.25">
      <c r="A113" s="90"/>
      <c r="B113" s="24" t="s">
        <v>94</v>
      </c>
      <c r="C113" s="51" t="s">
        <v>10</v>
      </c>
      <c r="D113" s="25">
        <v>0</v>
      </c>
      <c r="E113" s="25"/>
      <c r="F113" s="25"/>
      <c r="G113" s="25"/>
      <c r="H113" s="25"/>
      <c r="I113" s="85"/>
      <c r="J113" s="113"/>
    </row>
    <row r="114" spans="1:10" ht="15.75" x14ac:dyDescent="0.25">
      <c r="A114" s="90"/>
      <c r="B114" s="24" t="s">
        <v>52</v>
      </c>
      <c r="C114" s="51" t="s">
        <v>10</v>
      </c>
      <c r="D114" s="25">
        <f>D112</f>
        <v>50</v>
      </c>
      <c r="E114" s="25"/>
      <c r="F114" s="25"/>
      <c r="G114" s="25"/>
      <c r="H114" s="25"/>
      <c r="I114" s="85"/>
      <c r="J114" s="113"/>
    </row>
    <row r="115" spans="1:10" ht="15.75" hidden="1" x14ac:dyDescent="0.25">
      <c r="A115" s="90"/>
      <c r="B115" s="24" t="s">
        <v>51</v>
      </c>
      <c r="C115" s="51" t="s">
        <v>10</v>
      </c>
      <c r="D115" s="25">
        <v>0</v>
      </c>
      <c r="E115" s="25"/>
      <c r="F115" s="25"/>
      <c r="G115" s="25"/>
      <c r="H115" s="25"/>
      <c r="I115" s="52"/>
      <c r="J115" s="60"/>
    </row>
    <row r="116" spans="1:10" ht="15.75" hidden="1" x14ac:dyDescent="0.25">
      <c r="A116" s="91"/>
      <c r="B116" s="24" t="s">
        <v>50</v>
      </c>
      <c r="C116" s="51" t="s">
        <v>10</v>
      </c>
      <c r="D116" s="25">
        <v>0</v>
      </c>
      <c r="E116" s="25"/>
      <c r="F116" s="25"/>
      <c r="G116" s="25"/>
      <c r="H116" s="25"/>
      <c r="I116" s="52"/>
      <c r="J116" s="60"/>
    </row>
    <row r="117" spans="1:10" ht="15.75" customHeight="1" x14ac:dyDescent="0.25">
      <c r="A117" s="94" t="s">
        <v>110</v>
      </c>
      <c r="B117" s="23" t="s">
        <v>8</v>
      </c>
      <c r="C117" s="51" t="s">
        <v>9</v>
      </c>
      <c r="D117" s="25">
        <v>1</v>
      </c>
      <c r="E117" s="26"/>
      <c r="F117" s="26"/>
      <c r="G117" s="26"/>
      <c r="H117" s="26"/>
      <c r="I117" s="85" t="s">
        <v>33</v>
      </c>
      <c r="J117" s="98" t="s">
        <v>42</v>
      </c>
    </row>
    <row r="118" spans="1:10" ht="23.25" customHeight="1" x14ac:dyDescent="0.25">
      <c r="A118" s="90"/>
      <c r="B118" s="23" t="s">
        <v>92</v>
      </c>
      <c r="C118" s="51" t="s">
        <v>10</v>
      </c>
      <c r="D118" s="25">
        <v>30</v>
      </c>
      <c r="E118" s="26"/>
      <c r="F118" s="26"/>
      <c r="G118" s="26"/>
      <c r="H118" s="26"/>
      <c r="I118" s="85"/>
      <c r="J118" s="98"/>
    </row>
    <row r="119" spans="1:10" ht="31.5" x14ac:dyDescent="0.25">
      <c r="A119" s="90"/>
      <c r="B119" s="24" t="s">
        <v>93</v>
      </c>
      <c r="C119" s="51" t="s">
        <v>10</v>
      </c>
      <c r="D119" s="25">
        <v>30</v>
      </c>
      <c r="E119" s="25"/>
      <c r="F119" s="25"/>
      <c r="G119" s="25"/>
      <c r="H119" s="25"/>
      <c r="I119" s="85"/>
      <c r="J119" s="98"/>
    </row>
    <row r="120" spans="1:10" ht="15.75" hidden="1" x14ac:dyDescent="0.25">
      <c r="A120" s="90"/>
      <c r="B120" s="24" t="s">
        <v>94</v>
      </c>
      <c r="C120" s="51" t="s">
        <v>10</v>
      </c>
      <c r="D120" s="25">
        <v>0</v>
      </c>
      <c r="E120" s="25"/>
      <c r="F120" s="25"/>
      <c r="G120" s="25"/>
      <c r="H120" s="25"/>
      <c r="I120" s="85"/>
      <c r="J120" s="98"/>
    </row>
    <row r="121" spans="1:10" ht="15.75" x14ac:dyDescent="0.25">
      <c r="A121" s="90"/>
      <c r="B121" s="24" t="s">
        <v>52</v>
      </c>
      <c r="C121" s="51" t="s">
        <v>10</v>
      </c>
      <c r="D121" s="25">
        <f>D119</f>
        <v>30</v>
      </c>
      <c r="E121" s="26"/>
      <c r="F121" s="26"/>
      <c r="G121" s="26"/>
      <c r="H121" s="26"/>
      <c r="I121" s="85"/>
      <c r="J121" s="98"/>
    </row>
    <row r="122" spans="1:10" ht="15.75" hidden="1" x14ac:dyDescent="0.25">
      <c r="A122" s="90"/>
      <c r="B122" s="24" t="s">
        <v>51</v>
      </c>
      <c r="C122" s="51" t="s">
        <v>10</v>
      </c>
      <c r="D122" s="25">
        <v>0</v>
      </c>
      <c r="E122" s="26"/>
      <c r="F122" s="26"/>
      <c r="G122" s="26"/>
      <c r="H122" s="26"/>
      <c r="I122" s="52"/>
      <c r="J122" s="53"/>
    </row>
    <row r="123" spans="1:10" ht="15.75" hidden="1" x14ac:dyDescent="0.25">
      <c r="A123" s="91"/>
      <c r="B123" s="24" t="s">
        <v>50</v>
      </c>
      <c r="C123" s="51" t="s">
        <v>10</v>
      </c>
      <c r="D123" s="25">
        <v>0</v>
      </c>
      <c r="E123" s="26"/>
      <c r="F123" s="26"/>
      <c r="G123" s="26"/>
      <c r="H123" s="26"/>
      <c r="I123" s="52"/>
      <c r="J123" s="53"/>
    </row>
    <row r="124" spans="1:10" ht="15.75" customHeight="1" x14ac:dyDescent="0.25">
      <c r="A124" s="94" t="s">
        <v>111</v>
      </c>
      <c r="B124" s="23" t="s">
        <v>8</v>
      </c>
      <c r="C124" s="51" t="s">
        <v>9</v>
      </c>
      <c r="D124" s="25">
        <v>1</v>
      </c>
      <c r="E124" s="25"/>
      <c r="F124" s="25"/>
      <c r="G124" s="25"/>
      <c r="H124" s="25"/>
      <c r="I124" s="85" t="s">
        <v>33</v>
      </c>
      <c r="J124" s="98" t="s">
        <v>42</v>
      </c>
    </row>
    <row r="125" spans="1:10" ht="21" customHeight="1" x14ac:dyDescent="0.25">
      <c r="A125" s="90"/>
      <c r="B125" s="23" t="s">
        <v>92</v>
      </c>
      <c r="C125" s="51" t="s">
        <v>10</v>
      </c>
      <c r="D125" s="25">
        <v>220</v>
      </c>
      <c r="E125" s="25"/>
      <c r="F125" s="25"/>
      <c r="G125" s="25"/>
      <c r="H125" s="25"/>
      <c r="I125" s="85"/>
      <c r="J125" s="98"/>
    </row>
    <row r="126" spans="1:10" ht="31.5" x14ac:dyDescent="0.25">
      <c r="A126" s="90"/>
      <c r="B126" s="24" t="s">
        <v>93</v>
      </c>
      <c r="C126" s="51" t="s">
        <v>10</v>
      </c>
      <c r="D126" s="25">
        <v>220</v>
      </c>
      <c r="E126" s="25"/>
      <c r="F126" s="25"/>
      <c r="G126" s="25"/>
      <c r="H126" s="25"/>
      <c r="I126" s="85"/>
      <c r="J126" s="98"/>
    </row>
    <row r="127" spans="1:10" ht="15.75" hidden="1" x14ac:dyDescent="0.25">
      <c r="A127" s="90"/>
      <c r="B127" s="24" t="s">
        <v>94</v>
      </c>
      <c r="C127" s="51" t="s">
        <v>10</v>
      </c>
      <c r="D127" s="25">
        <v>0</v>
      </c>
      <c r="E127" s="25"/>
      <c r="F127" s="25"/>
      <c r="G127" s="25"/>
      <c r="H127" s="25"/>
      <c r="I127" s="85"/>
      <c r="J127" s="98"/>
    </row>
    <row r="128" spans="1:10" ht="15.75" x14ac:dyDescent="0.25">
      <c r="A128" s="90"/>
      <c r="B128" s="24" t="s">
        <v>52</v>
      </c>
      <c r="C128" s="51" t="s">
        <v>10</v>
      </c>
      <c r="D128" s="25">
        <f>D126</f>
        <v>220</v>
      </c>
      <c r="E128" s="25"/>
      <c r="F128" s="25"/>
      <c r="G128" s="25"/>
      <c r="H128" s="25"/>
      <c r="I128" s="85"/>
      <c r="J128" s="98"/>
    </row>
    <row r="129" spans="1:10" ht="15.75" hidden="1" x14ac:dyDescent="0.25">
      <c r="A129" s="90"/>
      <c r="B129" s="24" t="s">
        <v>51</v>
      </c>
      <c r="C129" s="51" t="s">
        <v>10</v>
      </c>
      <c r="D129" s="25">
        <v>0</v>
      </c>
      <c r="E129" s="25"/>
      <c r="F129" s="25"/>
      <c r="G129" s="25"/>
      <c r="H129" s="25"/>
      <c r="I129" s="52"/>
      <c r="J129" s="53"/>
    </row>
    <row r="130" spans="1:10" ht="15.75" hidden="1" x14ac:dyDescent="0.25">
      <c r="A130" s="91"/>
      <c r="B130" s="24" t="s">
        <v>50</v>
      </c>
      <c r="C130" s="51" t="s">
        <v>10</v>
      </c>
      <c r="D130" s="25">
        <v>0</v>
      </c>
      <c r="E130" s="25"/>
      <c r="F130" s="25"/>
      <c r="G130" s="25"/>
      <c r="H130" s="25"/>
      <c r="I130" s="52"/>
      <c r="J130" s="53"/>
    </row>
    <row r="131" spans="1:10" ht="15.75" customHeight="1" x14ac:dyDescent="0.25">
      <c r="A131" s="94" t="s">
        <v>112</v>
      </c>
      <c r="B131" s="23" t="s">
        <v>8</v>
      </c>
      <c r="C131" s="51" t="s">
        <v>9</v>
      </c>
      <c r="D131" s="25">
        <v>1</v>
      </c>
      <c r="E131" s="25"/>
      <c r="F131" s="25"/>
      <c r="G131" s="25"/>
      <c r="H131" s="25"/>
      <c r="I131" s="85" t="s">
        <v>33</v>
      </c>
      <c r="J131" s="98" t="s">
        <v>42</v>
      </c>
    </row>
    <row r="132" spans="1:10" ht="20.25" customHeight="1" x14ac:dyDescent="0.25">
      <c r="A132" s="90"/>
      <c r="B132" s="23" t="s">
        <v>92</v>
      </c>
      <c r="C132" s="51" t="s">
        <v>10</v>
      </c>
      <c r="D132" s="25">
        <v>200</v>
      </c>
      <c r="E132" s="25"/>
      <c r="F132" s="25"/>
      <c r="G132" s="25"/>
      <c r="H132" s="25"/>
      <c r="I132" s="85"/>
      <c r="J132" s="98"/>
    </row>
    <row r="133" spans="1:10" ht="31.5" x14ac:dyDescent="0.25">
      <c r="A133" s="90"/>
      <c r="B133" s="24" t="s">
        <v>93</v>
      </c>
      <c r="C133" s="51" t="s">
        <v>10</v>
      </c>
      <c r="D133" s="25">
        <v>200</v>
      </c>
      <c r="E133" s="25"/>
      <c r="F133" s="25"/>
      <c r="G133" s="25"/>
      <c r="H133" s="25"/>
      <c r="I133" s="85"/>
      <c r="J133" s="98"/>
    </row>
    <row r="134" spans="1:10" ht="15.75" hidden="1" x14ac:dyDescent="0.25">
      <c r="A134" s="90"/>
      <c r="B134" s="24" t="s">
        <v>94</v>
      </c>
      <c r="C134" s="51" t="s">
        <v>10</v>
      </c>
      <c r="D134" s="25">
        <v>0</v>
      </c>
      <c r="E134" s="25"/>
      <c r="F134" s="25"/>
      <c r="G134" s="25"/>
      <c r="H134" s="25"/>
      <c r="I134" s="85"/>
      <c r="J134" s="98"/>
    </row>
    <row r="135" spans="1:10" ht="15.75" x14ac:dyDescent="0.25">
      <c r="A135" s="90"/>
      <c r="B135" s="24" t="s">
        <v>52</v>
      </c>
      <c r="C135" s="51" t="s">
        <v>10</v>
      </c>
      <c r="D135" s="25">
        <f>D133</f>
        <v>200</v>
      </c>
      <c r="E135" s="25"/>
      <c r="F135" s="25"/>
      <c r="G135" s="25"/>
      <c r="H135" s="25"/>
      <c r="I135" s="85"/>
      <c r="J135" s="98"/>
    </row>
    <row r="136" spans="1:10" ht="15.75" hidden="1" x14ac:dyDescent="0.25">
      <c r="A136" s="90"/>
      <c r="B136" s="24" t="s">
        <v>51</v>
      </c>
      <c r="C136" s="51" t="s">
        <v>10</v>
      </c>
      <c r="D136" s="25">
        <v>0</v>
      </c>
      <c r="E136" s="25"/>
      <c r="F136" s="25"/>
      <c r="G136" s="25"/>
      <c r="H136" s="25"/>
      <c r="I136" s="52"/>
      <c r="J136" s="53"/>
    </row>
    <row r="137" spans="1:10" ht="15.75" hidden="1" x14ac:dyDescent="0.25">
      <c r="A137" s="91"/>
      <c r="B137" s="24" t="s">
        <v>50</v>
      </c>
      <c r="C137" s="51" t="s">
        <v>10</v>
      </c>
      <c r="D137" s="25">
        <v>0</v>
      </c>
      <c r="E137" s="25"/>
      <c r="F137" s="25"/>
      <c r="G137" s="25"/>
      <c r="H137" s="25"/>
      <c r="I137" s="52"/>
      <c r="J137" s="53"/>
    </row>
    <row r="138" spans="1:10" ht="15.75" customHeight="1" x14ac:dyDescent="0.25">
      <c r="A138" s="94" t="s">
        <v>121</v>
      </c>
      <c r="B138" s="23" t="s">
        <v>8</v>
      </c>
      <c r="C138" s="51" t="s">
        <v>9</v>
      </c>
      <c r="D138" s="25"/>
      <c r="E138" s="25"/>
      <c r="F138" s="25"/>
      <c r="G138" s="25"/>
      <c r="H138" s="25"/>
      <c r="I138" s="95" t="s">
        <v>33</v>
      </c>
      <c r="J138" s="81" t="s">
        <v>43</v>
      </c>
    </row>
    <row r="139" spans="1:10" ht="23.25" customHeight="1" x14ac:dyDescent="0.25">
      <c r="A139" s="90"/>
      <c r="B139" s="23" t="s">
        <v>92</v>
      </c>
      <c r="C139" s="51" t="s">
        <v>10</v>
      </c>
      <c r="D139" s="25"/>
      <c r="E139" s="25"/>
      <c r="F139" s="25"/>
      <c r="G139" s="25"/>
      <c r="H139" s="25"/>
      <c r="I139" s="96"/>
      <c r="J139" s="82"/>
    </row>
    <row r="140" spans="1:10" ht="31.5" x14ac:dyDescent="0.25">
      <c r="A140" s="90"/>
      <c r="B140" s="24" t="s">
        <v>93</v>
      </c>
      <c r="C140" s="51" t="s">
        <v>10</v>
      </c>
      <c r="D140" s="25"/>
      <c r="E140" s="25"/>
      <c r="F140" s="25"/>
      <c r="G140" s="25"/>
      <c r="H140" s="25"/>
      <c r="I140" s="96"/>
      <c r="J140" s="82"/>
    </row>
    <row r="141" spans="1:10" ht="15.75" hidden="1" customHeight="1" x14ac:dyDescent="0.25">
      <c r="A141" s="90"/>
      <c r="B141" s="24" t="s">
        <v>94</v>
      </c>
      <c r="C141" s="51" t="s">
        <v>10</v>
      </c>
      <c r="D141" s="25"/>
      <c r="E141" s="25"/>
      <c r="F141" s="25"/>
      <c r="G141" s="25"/>
      <c r="H141" s="25"/>
      <c r="I141" s="96"/>
      <c r="J141" s="82"/>
    </row>
    <row r="142" spans="1:10" ht="24" customHeight="1" x14ac:dyDescent="0.25">
      <c r="A142" s="90"/>
      <c r="B142" s="24" t="s">
        <v>51</v>
      </c>
      <c r="C142" s="51" t="s">
        <v>10</v>
      </c>
      <c r="D142" s="25"/>
      <c r="E142" s="25"/>
      <c r="F142" s="25"/>
      <c r="G142" s="25"/>
      <c r="H142" s="25"/>
      <c r="I142" s="96"/>
      <c r="J142" s="82"/>
    </row>
    <row r="143" spans="1:10" ht="15.75" hidden="1" customHeight="1" x14ac:dyDescent="0.25">
      <c r="A143" s="90"/>
      <c r="B143" s="24" t="s">
        <v>51</v>
      </c>
      <c r="C143" s="51" t="s">
        <v>10</v>
      </c>
      <c r="D143" s="25"/>
      <c r="E143" s="25"/>
      <c r="F143" s="25"/>
      <c r="G143" s="25"/>
      <c r="H143" s="25"/>
      <c r="I143" s="96"/>
      <c r="J143" s="82"/>
    </row>
    <row r="144" spans="1:10" ht="15.75" hidden="1" customHeight="1" x14ac:dyDescent="0.25">
      <c r="A144" s="91"/>
      <c r="B144" s="24" t="s">
        <v>50</v>
      </c>
      <c r="C144" s="51" t="s">
        <v>10</v>
      </c>
      <c r="D144" s="25"/>
      <c r="E144" s="25"/>
      <c r="F144" s="25"/>
      <c r="G144" s="25"/>
      <c r="H144" s="25"/>
      <c r="I144" s="96"/>
      <c r="J144" s="82"/>
    </row>
    <row r="145" spans="1:10" ht="15.75" hidden="1" customHeight="1" x14ac:dyDescent="0.25">
      <c r="A145" s="100"/>
      <c r="B145" s="24" t="s">
        <v>51</v>
      </c>
      <c r="C145" s="51" t="s">
        <v>10</v>
      </c>
      <c r="D145" s="26"/>
      <c r="E145" s="25"/>
      <c r="F145" s="25">
        <v>0</v>
      </c>
      <c r="G145" s="26"/>
      <c r="H145" s="26"/>
      <c r="I145" s="96"/>
      <c r="J145" s="82"/>
    </row>
    <row r="146" spans="1:10" ht="20.25" customHeight="1" x14ac:dyDescent="0.25">
      <c r="A146" s="101"/>
      <c r="B146" s="24" t="s">
        <v>52</v>
      </c>
      <c r="C146" s="51" t="s">
        <v>10</v>
      </c>
      <c r="D146" s="26"/>
      <c r="E146" s="25"/>
      <c r="F146" s="25"/>
      <c r="G146" s="26"/>
      <c r="H146" s="26"/>
      <c r="I146" s="96"/>
      <c r="J146" s="82"/>
    </row>
    <row r="147" spans="1:10" ht="31.5" customHeight="1" x14ac:dyDescent="0.25">
      <c r="A147" s="110" t="s">
        <v>135</v>
      </c>
      <c r="B147" s="23" t="s">
        <v>8</v>
      </c>
      <c r="C147" s="51" t="s">
        <v>37</v>
      </c>
      <c r="D147" s="26"/>
      <c r="E147" s="25"/>
      <c r="F147" s="25"/>
      <c r="G147" s="25"/>
      <c r="H147" s="26"/>
      <c r="I147" s="96"/>
      <c r="J147" s="82"/>
    </row>
    <row r="148" spans="1:10" ht="22.5" customHeight="1" x14ac:dyDescent="0.25">
      <c r="A148" s="111"/>
      <c r="B148" s="23" t="s">
        <v>92</v>
      </c>
      <c r="C148" s="51" t="s">
        <v>10</v>
      </c>
      <c r="D148" s="26"/>
      <c r="E148" s="25"/>
      <c r="F148" s="25"/>
      <c r="G148" s="25"/>
      <c r="H148" s="25"/>
      <c r="I148" s="96"/>
      <c r="J148" s="82"/>
    </row>
    <row r="149" spans="1:10" ht="38.25" customHeight="1" x14ac:dyDescent="0.25">
      <c r="A149" s="111"/>
      <c r="B149" s="24" t="s">
        <v>93</v>
      </c>
      <c r="C149" s="51" t="s">
        <v>10</v>
      </c>
      <c r="D149" s="26"/>
      <c r="E149" s="25"/>
      <c r="F149" s="25"/>
      <c r="G149" s="25"/>
      <c r="H149" s="25"/>
      <c r="I149" s="96"/>
      <c r="J149" s="82"/>
    </row>
    <row r="150" spans="1:10" ht="15" hidden="1" customHeight="1" x14ac:dyDescent="0.25">
      <c r="A150" s="111"/>
      <c r="B150" s="24" t="s">
        <v>94</v>
      </c>
      <c r="C150" s="51" t="s">
        <v>10</v>
      </c>
      <c r="D150" s="26"/>
      <c r="E150" s="25"/>
      <c r="F150" s="25"/>
      <c r="G150" s="26"/>
      <c r="H150" s="26"/>
      <c r="I150" s="96"/>
      <c r="J150" s="82"/>
    </row>
    <row r="151" spans="1:10" ht="15.75" x14ac:dyDescent="0.25">
      <c r="A151" s="111"/>
      <c r="B151" s="24" t="s">
        <v>51</v>
      </c>
      <c r="C151" s="51" t="s">
        <v>10</v>
      </c>
      <c r="D151" s="26"/>
      <c r="E151" s="25"/>
      <c r="F151" s="25"/>
      <c r="G151" s="25"/>
      <c r="H151" s="25"/>
      <c r="I151" s="96"/>
      <c r="J151" s="82"/>
    </row>
    <row r="152" spans="1:10" ht="21.75" hidden="1" customHeight="1" x14ac:dyDescent="0.25">
      <c r="A152" s="111"/>
      <c r="B152" s="24" t="s">
        <v>51</v>
      </c>
      <c r="C152" s="51" t="s">
        <v>10</v>
      </c>
      <c r="D152" s="26"/>
      <c r="E152" s="25">
        <v>0</v>
      </c>
      <c r="F152" s="25"/>
      <c r="G152" s="25"/>
      <c r="H152" s="25"/>
      <c r="I152" s="96"/>
      <c r="J152" s="82"/>
    </row>
    <row r="153" spans="1:10" ht="24.75" customHeight="1" x14ac:dyDescent="0.25">
      <c r="A153" s="112"/>
      <c r="B153" s="24" t="s">
        <v>52</v>
      </c>
      <c r="C153" s="51" t="s">
        <v>10</v>
      </c>
      <c r="D153" s="26"/>
      <c r="E153" s="25"/>
      <c r="F153" s="25"/>
      <c r="G153" s="25"/>
      <c r="H153" s="25"/>
      <c r="I153" s="97"/>
      <c r="J153" s="83"/>
    </row>
    <row r="154" spans="1:10" ht="15.75" customHeight="1" x14ac:dyDescent="0.25">
      <c r="A154" s="94" t="s">
        <v>114</v>
      </c>
      <c r="B154" s="23" t="s">
        <v>8</v>
      </c>
      <c r="C154" s="51" t="s">
        <v>9</v>
      </c>
      <c r="D154" s="25"/>
      <c r="E154" s="25">
        <v>1</v>
      </c>
      <c r="F154" s="25"/>
      <c r="G154" s="25"/>
      <c r="H154" s="25"/>
      <c r="I154" s="85" t="s">
        <v>33</v>
      </c>
      <c r="J154" s="98" t="s">
        <v>43</v>
      </c>
    </row>
    <row r="155" spans="1:10" ht="20.25" customHeight="1" x14ac:dyDescent="0.25">
      <c r="A155" s="90"/>
      <c r="B155" s="23" t="s">
        <v>92</v>
      </c>
      <c r="C155" s="51" t="s">
        <v>10</v>
      </c>
      <c r="D155" s="25"/>
      <c r="E155" s="25">
        <v>100</v>
      </c>
      <c r="F155" s="25"/>
      <c r="G155" s="25"/>
      <c r="H155" s="25"/>
      <c r="I155" s="85"/>
      <c r="J155" s="98"/>
    </row>
    <row r="156" spans="1:10" ht="31.5" x14ac:dyDescent="0.25">
      <c r="A156" s="90"/>
      <c r="B156" s="24" t="s">
        <v>93</v>
      </c>
      <c r="C156" s="51" t="s">
        <v>10</v>
      </c>
      <c r="D156" s="25"/>
      <c r="E156" s="25">
        <v>100</v>
      </c>
      <c r="F156" s="25"/>
      <c r="G156" s="25"/>
      <c r="H156" s="25"/>
      <c r="I156" s="85"/>
      <c r="J156" s="98"/>
    </row>
    <row r="157" spans="1:10" ht="15.75" hidden="1" x14ac:dyDescent="0.25">
      <c r="A157" s="90"/>
      <c r="B157" s="24" t="s">
        <v>94</v>
      </c>
      <c r="C157" s="51" t="s">
        <v>10</v>
      </c>
      <c r="D157" s="25"/>
      <c r="E157" s="25">
        <v>0</v>
      </c>
      <c r="F157" s="25"/>
      <c r="G157" s="25"/>
      <c r="H157" s="25"/>
      <c r="I157" s="85"/>
      <c r="J157" s="98"/>
    </row>
    <row r="158" spans="1:10" ht="15.75" x14ac:dyDescent="0.25">
      <c r="A158" s="90"/>
      <c r="B158" s="24" t="s">
        <v>52</v>
      </c>
      <c r="C158" s="51" t="s">
        <v>10</v>
      </c>
      <c r="D158" s="25"/>
      <c r="E158" s="25">
        <v>100</v>
      </c>
      <c r="F158" s="25"/>
      <c r="G158" s="25"/>
      <c r="H158" s="25"/>
      <c r="I158" s="85"/>
      <c r="J158" s="98"/>
    </row>
    <row r="159" spans="1:10" ht="15.75" hidden="1" x14ac:dyDescent="0.25">
      <c r="A159" s="90"/>
      <c r="B159" s="24" t="s">
        <v>51</v>
      </c>
      <c r="C159" s="51" t="s">
        <v>10</v>
      </c>
      <c r="D159" s="25"/>
      <c r="E159" s="25">
        <v>0</v>
      </c>
      <c r="F159" s="25"/>
      <c r="G159" s="25"/>
      <c r="H159" s="25"/>
      <c r="I159" s="52"/>
      <c r="J159" s="98"/>
    </row>
    <row r="160" spans="1:10" ht="15.75" hidden="1" x14ac:dyDescent="0.25">
      <c r="A160" s="91"/>
      <c r="B160" s="24" t="s">
        <v>50</v>
      </c>
      <c r="C160" s="51" t="s">
        <v>10</v>
      </c>
      <c r="D160" s="25"/>
      <c r="E160" s="25">
        <v>0</v>
      </c>
      <c r="F160" s="25"/>
      <c r="G160" s="25"/>
      <c r="H160" s="25"/>
      <c r="I160" s="52"/>
      <c r="J160" s="98"/>
    </row>
    <row r="161" spans="1:10" ht="15.75" hidden="1" x14ac:dyDescent="0.25">
      <c r="A161" s="90"/>
      <c r="B161" s="24" t="s">
        <v>51</v>
      </c>
      <c r="C161" s="51" t="s">
        <v>10</v>
      </c>
      <c r="D161" s="25"/>
      <c r="E161" s="25"/>
      <c r="F161" s="25">
        <v>0</v>
      </c>
      <c r="G161" s="25"/>
      <c r="H161" s="25"/>
      <c r="I161" s="52"/>
      <c r="J161" s="59"/>
    </row>
    <row r="162" spans="1:10" ht="15.75" hidden="1" x14ac:dyDescent="0.25">
      <c r="A162" s="91"/>
      <c r="B162" s="24" t="s">
        <v>50</v>
      </c>
      <c r="C162" s="51" t="s">
        <v>10</v>
      </c>
      <c r="D162" s="25"/>
      <c r="E162" s="25"/>
      <c r="F162" s="25">
        <v>0</v>
      </c>
      <c r="G162" s="25"/>
      <c r="H162" s="25"/>
      <c r="I162" s="52"/>
      <c r="J162" s="59"/>
    </row>
    <row r="163" spans="1:10" ht="21" customHeight="1" x14ac:dyDescent="0.25">
      <c r="A163" s="94" t="s">
        <v>122</v>
      </c>
      <c r="B163" s="23" t="s">
        <v>8</v>
      </c>
      <c r="C163" s="51" t="s">
        <v>9</v>
      </c>
      <c r="D163" s="25"/>
      <c r="E163" s="25"/>
      <c r="F163" s="25"/>
      <c r="G163" s="25"/>
      <c r="H163" s="25">
        <v>166</v>
      </c>
      <c r="I163" s="85" t="s">
        <v>33</v>
      </c>
      <c r="J163" s="98" t="s">
        <v>44</v>
      </c>
    </row>
    <row r="164" spans="1:10" ht="19.5" customHeight="1" x14ac:dyDescent="0.25">
      <c r="A164" s="90"/>
      <c r="B164" s="23" t="s">
        <v>92</v>
      </c>
      <c r="C164" s="51" t="s">
        <v>10</v>
      </c>
      <c r="D164" s="25"/>
      <c r="E164" s="25"/>
      <c r="F164" s="25"/>
      <c r="G164" s="25"/>
      <c r="H164" s="25">
        <f>H165/H163</f>
        <v>3.0120481927710845</v>
      </c>
      <c r="I164" s="85"/>
      <c r="J164" s="98"/>
    </row>
    <row r="165" spans="1:10" ht="31.5" x14ac:dyDescent="0.25">
      <c r="A165" s="90"/>
      <c r="B165" s="24" t="s">
        <v>93</v>
      </c>
      <c r="C165" s="51" t="s">
        <v>10</v>
      </c>
      <c r="D165" s="25"/>
      <c r="E165" s="25"/>
      <c r="F165" s="25"/>
      <c r="G165" s="25"/>
      <c r="H165" s="25">
        <v>500</v>
      </c>
      <c r="I165" s="85"/>
      <c r="J165" s="98"/>
    </row>
    <row r="166" spans="1:10" ht="15.75" hidden="1" x14ac:dyDescent="0.25">
      <c r="A166" s="90"/>
      <c r="B166" s="24" t="s">
        <v>94</v>
      </c>
      <c r="C166" s="51" t="s">
        <v>10</v>
      </c>
      <c r="D166" s="25"/>
      <c r="E166" s="25"/>
      <c r="F166" s="25"/>
      <c r="G166" s="25"/>
      <c r="H166" s="25">
        <v>0</v>
      </c>
      <c r="I166" s="85"/>
      <c r="J166" s="98"/>
    </row>
    <row r="167" spans="1:10" ht="19.5" customHeight="1" x14ac:dyDescent="0.25">
      <c r="A167" s="90"/>
      <c r="B167" s="24" t="s">
        <v>52</v>
      </c>
      <c r="C167" s="51" t="s">
        <v>10</v>
      </c>
      <c r="D167" s="25"/>
      <c r="E167" s="25"/>
      <c r="F167" s="25"/>
      <c r="G167" s="25"/>
      <c r="H167" s="25">
        <f>H165</f>
        <v>500</v>
      </c>
      <c r="I167" s="85"/>
      <c r="J167" s="98"/>
    </row>
    <row r="168" spans="1:10" ht="18.75" hidden="1" customHeight="1" x14ac:dyDescent="0.25">
      <c r="A168" s="90"/>
      <c r="B168" s="24" t="s">
        <v>51</v>
      </c>
      <c r="C168" s="51" t="s">
        <v>10</v>
      </c>
      <c r="D168" s="25"/>
      <c r="E168" s="25"/>
      <c r="F168" s="25"/>
      <c r="G168" s="25"/>
      <c r="H168" s="25">
        <v>0</v>
      </c>
      <c r="I168" s="52"/>
      <c r="J168" s="53"/>
    </row>
    <row r="169" spans="1:10" ht="18" hidden="1" customHeight="1" x14ac:dyDescent="0.25">
      <c r="A169" s="91"/>
      <c r="B169" s="24" t="s">
        <v>50</v>
      </c>
      <c r="C169" s="51" t="s">
        <v>10</v>
      </c>
      <c r="D169" s="25"/>
      <c r="E169" s="25"/>
      <c r="F169" s="25"/>
      <c r="G169" s="25"/>
      <c r="H169" s="25">
        <v>0</v>
      </c>
      <c r="I169" s="52"/>
      <c r="J169" s="53"/>
    </row>
    <row r="170" spans="1:10" ht="15.75" customHeight="1" x14ac:dyDescent="0.25">
      <c r="A170" s="99" t="s">
        <v>123</v>
      </c>
      <c r="B170" s="23" t="s">
        <v>8</v>
      </c>
      <c r="C170" s="51" t="s">
        <v>9</v>
      </c>
      <c r="D170" s="25"/>
      <c r="E170" s="25"/>
      <c r="F170" s="25"/>
      <c r="G170" s="25"/>
      <c r="H170" s="25">
        <v>166</v>
      </c>
      <c r="I170" s="85" t="s">
        <v>33</v>
      </c>
      <c r="J170" s="98" t="s">
        <v>44</v>
      </c>
    </row>
    <row r="171" spans="1:10" ht="22.5" customHeight="1" x14ac:dyDescent="0.25">
      <c r="A171" s="88"/>
      <c r="B171" s="23" t="s">
        <v>92</v>
      </c>
      <c r="C171" s="51" t="s">
        <v>10</v>
      </c>
      <c r="D171" s="25"/>
      <c r="E171" s="25"/>
      <c r="F171" s="25"/>
      <c r="G171" s="25"/>
      <c r="H171" s="25">
        <f>H172/H170</f>
        <v>3.0120481927710845</v>
      </c>
      <c r="I171" s="85"/>
      <c r="J171" s="98"/>
    </row>
    <row r="172" spans="1:10" ht="31.5" x14ac:dyDescent="0.25">
      <c r="A172" s="88"/>
      <c r="B172" s="24" t="s">
        <v>93</v>
      </c>
      <c r="C172" s="51" t="s">
        <v>10</v>
      </c>
      <c r="D172" s="25"/>
      <c r="E172" s="25"/>
      <c r="F172" s="25"/>
      <c r="G172" s="25"/>
      <c r="H172" s="25">
        <v>500</v>
      </c>
      <c r="I172" s="85"/>
      <c r="J172" s="98"/>
    </row>
    <row r="173" spans="1:10" ht="15.75" hidden="1" customHeight="1" x14ac:dyDescent="0.25">
      <c r="A173" s="88"/>
      <c r="B173" s="24" t="s">
        <v>94</v>
      </c>
      <c r="C173" s="51" t="s">
        <v>10</v>
      </c>
      <c r="D173" s="25"/>
      <c r="E173" s="25"/>
      <c r="F173" s="25"/>
      <c r="G173" s="25"/>
      <c r="H173" s="25">
        <v>0</v>
      </c>
      <c r="I173" s="85"/>
      <c r="J173" s="98"/>
    </row>
    <row r="174" spans="1:10" ht="15.75" x14ac:dyDescent="0.25">
      <c r="A174" s="88"/>
      <c r="B174" s="24" t="s">
        <v>52</v>
      </c>
      <c r="C174" s="51" t="s">
        <v>10</v>
      </c>
      <c r="D174" s="25"/>
      <c r="E174" s="25"/>
      <c r="F174" s="25"/>
      <c r="G174" s="25"/>
      <c r="H174" s="25">
        <f>H172</f>
        <v>500</v>
      </c>
      <c r="I174" s="85"/>
      <c r="J174" s="98"/>
    </row>
    <row r="175" spans="1:10" ht="15.75" hidden="1" customHeight="1" x14ac:dyDescent="0.25">
      <c r="A175" s="88"/>
      <c r="B175" s="24" t="s">
        <v>51</v>
      </c>
      <c r="C175" s="51" t="s">
        <v>10</v>
      </c>
      <c r="D175" s="25"/>
      <c r="E175" s="25"/>
      <c r="F175" s="25"/>
      <c r="G175" s="25">
        <v>0</v>
      </c>
      <c r="H175" s="25"/>
      <c r="I175" s="52"/>
      <c r="J175" s="53"/>
    </row>
    <row r="176" spans="1:10" ht="15.75" hidden="1" customHeight="1" x14ac:dyDescent="0.25">
      <c r="A176" s="89"/>
      <c r="B176" s="24" t="s">
        <v>50</v>
      </c>
      <c r="C176" s="51" t="s">
        <v>10</v>
      </c>
      <c r="D176" s="25"/>
      <c r="E176" s="25"/>
      <c r="F176" s="25"/>
      <c r="G176" s="25">
        <v>0</v>
      </c>
      <c r="H176" s="25"/>
      <c r="I176" s="52"/>
      <c r="J176" s="53"/>
    </row>
    <row r="177" spans="1:10" ht="17.25" hidden="1" customHeight="1" x14ac:dyDescent="0.25">
      <c r="A177" s="90"/>
      <c r="B177" s="24" t="s">
        <v>51</v>
      </c>
      <c r="C177" s="51" t="s">
        <v>10</v>
      </c>
      <c r="D177" s="25"/>
      <c r="E177" s="25"/>
      <c r="F177" s="25">
        <v>0</v>
      </c>
      <c r="G177" s="25"/>
      <c r="H177" s="25"/>
      <c r="I177" s="52"/>
      <c r="J177" s="53"/>
    </row>
    <row r="178" spans="1:10" ht="20.25" hidden="1" customHeight="1" x14ac:dyDescent="0.25">
      <c r="A178" s="91"/>
      <c r="B178" s="24" t="s">
        <v>50</v>
      </c>
      <c r="C178" s="51" t="s">
        <v>10</v>
      </c>
      <c r="D178" s="25"/>
      <c r="E178" s="25"/>
      <c r="F178" s="25">
        <v>0</v>
      </c>
      <c r="G178" s="25"/>
      <c r="H178" s="25"/>
      <c r="I178" s="52"/>
      <c r="J178" s="53"/>
    </row>
    <row r="179" spans="1:10" ht="22.5" customHeight="1" x14ac:dyDescent="0.25">
      <c r="A179" s="94" t="s">
        <v>124</v>
      </c>
      <c r="B179" s="23" t="s">
        <v>8</v>
      </c>
      <c r="C179" s="51" t="s">
        <v>9</v>
      </c>
      <c r="D179" s="26"/>
      <c r="E179" s="25"/>
      <c r="F179" s="25"/>
      <c r="G179" s="26"/>
      <c r="H179" s="26"/>
      <c r="I179" s="95" t="s">
        <v>31</v>
      </c>
      <c r="J179" s="98" t="s">
        <v>45</v>
      </c>
    </row>
    <row r="180" spans="1:10" ht="27.75" customHeight="1" x14ac:dyDescent="0.25">
      <c r="A180" s="90"/>
      <c r="B180" s="23" t="s">
        <v>92</v>
      </c>
      <c r="C180" s="51" t="s">
        <v>10</v>
      </c>
      <c r="D180" s="26"/>
      <c r="E180" s="25"/>
      <c r="F180" s="25"/>
      <c r="G180" s="26"/>
      <c r="H180" s="26"/>
      <c r="I180" s="96"/>
      <c r="J180" s="98"/>
    </row>
    <row r="181" spans="1:10" ht="31.5" x14ac:dyDescent="0.25">
      <c r="A181" s="90"/>
      <c r="B181" s="24" t="s">
        <v>93</v>
      </c>
      <c r="C181" s="51" t="s">
        <v>10</v>
      </c>
      <c r="D181" s="25"/>
      <c r="E181" s="25"/>
      <c r="F181" s="25"/>
      <c r="G181" s="25"/>
      <c r="H181" s="25"/>
      <c r="I181" s="96"/>
      <c r="J181" s="98"/>
    </row>
    <row r="182" spans="1:10" ht="15.75" x14ac:dyDescent="0.25">
      <c r="A182" s="90"/>
      <c r="B182" s="24" t="s">
        <v>94</v>
      </c>
      <c r="C182" s="51" t="s">
        <v>10</v>
      </c>
      <c r="D182" s="25"/>
      <c r="E182" s="25"/>
      <c r="F182" s="25"/>
      <c r="G182" s="25"/>
      <c r="H182" s="25"/>
      <c r="I182" s="96"/>
      <c r="J182" s="98"/>
    </row>
    <row r="183" spans="1:10" ht="15.75" x14ac:dyDescent="0.25">
      <c r="A183" s="90"/>
      <c r="B183" s="24" t="s">
        <v>52</v>
      </c>
      <c r="C183" s="51" t="s">
        <v>10</v>
      </c>
      <c r="D183" s="25"/>
      <c r="E183" s="25"/>
      <c r="F183" s="25"/>
      <c r="G183" s="25"/>
      <c r="H183" s="25"/>
      <c r="I183" s="96"/>
      <c r="J183" s="98"/>
    </row>
    <row r="184" spans="1:10" ht="15.75" x14ac:dyDescent="0.25">
      <c r="A184" s="90"/>
      <c r="B184" s="24" t="s">
        <v>51</v>
      </c>
      <c r="C184" s="51" t="s">
        <v>10</v>
      </c>
      <c r="D184" s="25"/>
      <c r="E184" s="25"/>
      <c r="F184" s="25"/>
      <c r="G184" s="25"/>
      <c r="H184" s="25"/>
      <c r="I184" s="96"/>
      <c r="J184" s="98"/>
    </row>
    <row r="185" spans="1:10" ht="15.75" x14ac:dyDescent="0.25">
      <c r="A185" s="91"/>
      <c r="B185" s="24" t="s">
        <v>50</v>
      </c>
      <c r="C185" s="51" t="s">
        <v>10</v>
      </c>
      <c r="D185" s="25"/>
      <c r="E185" s="25"/>
      <c r="F185" s="25"/>
      <c r="G185" s="25"/>
      <c r="H185" s="25"/>
      <c r="I185" s="96"/>
      <c r="J185" s="98"/>
    </row>
    <row r="186" spans="1:10" ht="15.75" customHeight="1" x14ac:dyDescent="0.25">
      <c r="A186" s="102" t="s">
        <v>125</v>
      </c>
      <c r="B186" s="23" t="s">
        <v>8</v>
      </c>
      <c r="C186" s="51" t="s">
        <v>9</v>
      </c>
      <c r="D186" s="26"/>
      <c r="E186" s="25">
        <v>1</v>
      </c>
      <c r="F186" s="25"/>
      <c r="G186" s="26"/>
      <c r="H186" s="26"/>
      <c r="I186" s="96"/>
      <c r="J186" s="98"/>
    </row>
    <row r="187" spans="1:10" ht="24.75" customHeight="1" x14ac:dyDescent="0.25">
      <c r="A187" s="100"/>
      <c r="B187" s="23" t="s">
        <v>92</v>
      </c>
      <c r="C187" s="51" t="s">
        <v>10</v>
      </c>
      <c r="D187" s="26"/>
      <c r="E187" s="25">
        <v>110</v>
      </c>
      <c r="F187" s="25"/>
      <c r="G187" s="26"/>
      <c r="H187" s="26"/>
      <c r="I187" s="96"/>
      <c r="J187" s="98"/>
    </row>
    <row r="188" spans="1:10" ht="31.5" x14ac:dyDescent="0.25">
      <c r="A188" s="100"/>
      <c r="B188" s="24" t="s">
        <v>93</v>
      </c>
      <c r="C188" s="51" t="s">
        <v>10</v>
      </c>
      <c r="D188" s="26"/>
      <c r="E188" s="25">
        <v>110</v>
      </c>
      <c r="F188" s="25"/>
      <c r="G188" s="26"/>
      <c r="H188" s="26"/>
      <c r="I188" s="96"/>
      <c r="J188" s="98"/>
    </row>
    <row r="189" spans="1:10" ht="15.75" hidden="1" customHeight="1" x14ac:dyDescent="0.25">
      <c r="A189" s="100"/>
      <c r="B189" s="24" t="s">
        <v>94</v>
      </c>
      <c r="C189" s="51" t="s">
        <v>10</v>
      </c>
      <c r="D189" s="26"/>
      <c r="E189" s="25">
        <v>0</v>
      </c>
      <c r="F189" s="25"/>
      <c r="G189" s="26"/>
      <c r="H189" s="26"/>
      <c r="I189" s="96"/>
      <c r="J189" s="98"/>
    </row>
    <row r="190" spans="1:10" ht="15.75" x14ac:dyDescent="0.25">
      <c r="A190" s="100"/>
      <c r="B190" s="24" t="s">
        <v>52</v>
      </c>
      <c r="C190" s="51" t="s">
        <v>10</v>
      </c>
      <c r="D190" s="26"/>
      <c r="E190" s="25">
        <f>E188</f>
        <v>110</v>
      </c>
      <c r="F190" s="25"/>
      <c r="G190" s="26"/>
      <c r="H190" s="26"/>
      <c r="I190" s="96"/>
      <c r="J190" s="98"/>
    </row>
    <row r="191" spans="1:10" ht="15.75" hidden="1" customHeight="1" x14ac:dyDescent="0.25">
      <c r="A191" s="100"/>
      <c r="B191" s="24" t="s">
        <v>51</v>
      </c>
      <c r="C191" s="51" t="s">
        <v>10</v>
      </c>
      <c r="D191" s="26"/>
      <c r="E191" s="25">
        <v>0</v>
      </c>
      <c r="F191" s="25"/>
      <c r="G191" s="26"/>
      <c r="H191" s="26"/>
      <c r="I191" s="96"/>
      <c r="J191" s="98"/>
    </row>
    <row r="192" spans="1:10" ht="15.75" hidden="1" customHeight="1" x14ac:dyDescent="0.25">
      <c r="A192" s="101"/>
      <c r="B192" s="24" t="s">
        <v>50</v>
      </c>
      <c r="C192" s="51" t="s">
        <v>10</v>
      </c>
      <c r="D192" s="26"/>
      <c r="E192" s="25">
        <v>0</v>
      </c>
      <c r="F192" s="25"/>
      <c r="G192" s="26"/>
      <c r="H192" s="26"/>
      <c r="I192" s="96"/>
      <c r="J192" s="98"/>
    </row>
    <row r="193" spans="1:10" ht="15.75" customHeight="1" x14ac:dyDescent="0.25">
      <c r="A193" s="102" t="s">
        <v>126</v>
      </c>
      <c r="B193" s="23" t="s">
        <v>8</v>
      </c>
      <c r="C193" s="51" t="s">
        <v>9</v>
      </c>
      <c r="D193" s="26"/>
      <c r="E193" s="25">
        <v>1</v>
      </c>
      <c r="F193" s="25"/>
      <c r="G193" s="26"/>
      <c r="H193" s="26"/>
      <c r="I193" s="96"/>
      <c r="J193" s="98"/>
    </row>
    <row r="194" spans="1:10" ht="22.5" customHeight="1" x14ac:dyDescent="0.25">
      <c r="A194" s="100"/>
      <c r="B194" s="23" t="s">
        <v>92</v>
      </c>
      <c r="C194" s="51" t="s">
        <v>10</v>
      </c>
      <c r="D194" s="26"/>
      <c r="E194" s="25">
        <v>200</v>
      </c>
      <c r="F194" s="25"/>
      <c r="G194" s="26"/>
      <c r="H194" s="26"/>
      <c r="I194" s="96"/>
      <c r="J194" s="98"/>
    </row>
    <row r="195" spans="1:10" ht="31.5" x14ac:dyDescent="0.25">
      <c r="A195" s="100"/>
      <c r="B195" s="24" t="s">
        <v>93</v>
      </c>
      <c r="C195" s="51" t="s">
        <v>10</v>
      </c>
      <c r="D195" s="26"/>
      <c r="E195" s="25">
        <v>200</v>
      </c>
      <c r="F195" s="25"/>
      <c r="G195" s="26"/>
      <c r="H195" s="26"/>
      <c r="I195" s="96"/>
      <c r="J195" s="98"/>
    </row>
    <row r="196" spans="1:10" ht="15.75" hidden="1" customHeight="1" x14ac:dyDescent="0.25">
      <c r="A196" s="100"/>
      <c r="B196" s="24" t="s">
        <v>94</v>
      </c>
      <c r="C196" s="51" t="s">
        <v>10</v>
      </c>
      <c r="D196" s="26"/>
      <c r="E196" s="25">
        <v>0</v>
      </c>
      <c r="F196" s="25"/>
      <c r="G196" s="26"/>
      <c r="H196" s="26"/>
      <c r="I196" s="96"/>
      <c r="J196" s="98"/>
    </row>
    <row r="197" spans="1:10" ht="15.75" x14ac:dyDescent="0.25">
      <c r="A197" s="100"/>
      <c r="B197" s="24" t="s">
        <v>52</v>
      </c>
      <c r="C197" s="51" t="s">
        <v>10</v>
      </c>
      <c r="D197" s="26"/>
      <c r="E197" s="25">
        <f>E195</f>
        <v>200</v>
      </c>
      <c r="F197" s="25"/>
      <c r="G197" s="26"/>
      <c r="H197" s="26"/>
      <c r="I197" s="96"/>
      <c r="J197" s="98"/>
    </row>
    <row r="198" spans="1:10" ht="15.75" hidden="1" customHeight="1" x14ac:dyDescent="0.25">
      <c r="A198" s="100"/>
      <c r="B198" s="24" t="s">
        <v>51</v>
      </c>
      <c r="C198" s="51" t="s">
        <v>10</v>
      </c>
      <c r="D198" s="26"/>
      <c r="E198" s="25">
        <v>0</v>
      </c>
      <c r="F198" s="25"/>
      <c r="G198" s="26"/>
      <c r="H198" s="26"/>
      <c r="I198" s="96"/>
      <c r="J198" s="98"/>
    </row>
    <row r="199" spans="1:10" ht="15.75" hidden="1" customHeight="1" x14ac:dyDescent="0.25">
      <c r="A199" s="101"/>
      <c r="B199" s="24" t="s">
        <v>50</v>
      </c>
      <c r="C199" s="51" t="s">
        <v>10</v>
      </c>
      <c r="D199" s="26"/>
      <c r="E199" s="25">
        <v>0</v>
      </c>
      <c r="F199" s="25"/>
      <c r="G199" s="26"/>
      <c r="H199" s="26"/>
      <c r="I199" s="96"/>
      <c r="J199" s="98"/>
    </row>
    <row r="200" spans="1:10" ht="15.75" customHeight="1" x14ac:dyDescent="0.25">
      <c r="A200" s="102" t="s">
        <v>127</v>
      </c>
      <c r="B200" s="23" t="s">
        <v>8</v>
      </c>
      <c r="C200" s="51" t="s">
        <v>9</v>
      </c>
      <c r="D200" s="26"/>
      <c r="E200" s="25"/>
      <c r="F200" s="25"/>
      <c r="G200" s="25">
        <v>1</v>
      </c>
      <c r="H200" s="25"/>
      <c r="I200" s="96"/>
      <c r="J200" s="98"/>
    </row>
    <row r="201" spans="1:10" ht="22.5" customHeight="1" x14ac:dyDescent="0.25">
      <c r="A201" s="100"/>
      <c r="B201" s="23" t="s">
        <v>92</v>
      </c>
      <c r="C201" s="51" t="s">
        <v>10</v>
      </c>
      <c r="D201" s="26"/>
      <c r="E201" s="25"/>
      <c r="F201" s="25"/>
      <c r="G201" s="25">
        <v>2563</v>
      </c>
      <c r="H201" s="25"/>
      <c r="I201" s="96"/>
      <c r="J201" s="98"/>
    </row>
    <row r="202" spans="1:10" ht="31.5" x14ac:dyDescent="0.25">
      <c r="A202" s="100"/>
      <c r="B202" s="24" t="s">
        <v>93</v>
      </c>
      <c r="C202" s="51" t="s">
        <v>10</v>
      </c>
      <c r="D202" s="26"/>
      <c r="E202" s="25"/>
      <c r="F202" s="25"/>
      <c r="G202" s="25">
        <v>2563</v>
      </c>
      <c r="H202" s="25"/>
      <c r="I202" s="96"/>
      <c r="J202" s="98"/>
    </row>
    <row r="203" spans="1:10" ht="15.75" hidden="1" customHeight="1" x14ac:dyDescent="0.25">
      <c r="A203" s="100"/>
      <c r="B203" s="24" t="s">
        <v>94</v>
      </c>
      <c r="C203" s="51" t="s">
        <v>10</v>
      </c>
      <c r="D203" s="26"/>
      <c r="E203" s="25"/>
      <c r="F203" s="25"/>
      <c r="G203" s="25"/>
      <c r="H203" s="25"/>
      <c r="I203" s="96"/>
      <c r="J203" s="98"/>
    </row>
    <row r="204" spans="1:10" ht="15.75" x14ac:dyDescent="0.25">
      <c r="A204" s="100"/>
      <c r="B204" s="24" t="s">
        <v>51</v>
      </c>
      <c r="C204" s="51" t="s">
        <v>10</v>
      </c>
      <c r="D204" s="26"/>
      <c r="E204" s="25"/>
      <c r="F204" s="25"/>
      <c r="G204" s="25">
        <v>2563</v>
      </c>
      <c r="H204" s="25"/>
      <c r="I204" s="97"/>
      <c r="J204" s="98"/>
    </row>
    <row r="205" spans="1:10" ht="15.75" hidden="1" x14ac:dyDescent="0.25">
      <c r="A205" s="100"/>
      <c r="B205" s="24" t="s">
        <v>51</v>
      </c>
      <c r="C205" s="51" t="s">
        <v>10</v>
      </c>
      <c r="D205" s="26"/>
      <c r="E205" s="25"/>
      <c r="F205" s="25">
        <v>0</v>
      </c>
      <c r="G205" s="26"/>
      <c r="H205" s="26"/>
      <c r="I205" s="52"/>
      <c r="J205" s="53"/>
    </row>
    <row r="206" spans="1:10" ht="15.75" hidden="1" x14ac:dyDescent="0.25">
      <c r="A206" s="101"/>
      <c r="B206" s="24" t="s">
        <v>50</v>
      </c>
      <c r="C206" s="51" t="s">
        <v>10</v>
      </c>
      <c r="D206" s="26"/>
      <c r="E206" s="25"/>
      <c r="F206" s="25">
        <v>0</v>
      </c>
      <c r="G206" s="26"/>
      <c r="H206" s="26"/>
      <c r="I206" s="52"/>
      <c r="J206" s="53"/>
    </row>
    <row r="207" spans="1:10" ht="25.5" customHeight="1" x14ac:dyDescent="0.25">
      <c r="A207" s="94" t="s">
        <v>128</v>
      </c>
      <c r="B207" s="23" t="s">
        <v>8</v>
      </c>
      <c r="C207" s="51" t="s">
        <v>9</v>
      </c>
      <c r="D207" s="25"/>
      <c r="E207" s="25"/>
      <c r="F207" s="25"/>
      <c r="G207" s="49"/>
      <c r="H207" s="49">
        <v>142.85</v>
      </c>
      <c r="I207" s="95" t="s">
        <v>31</v>
      </c>
      <c r="J207" s="81" t="s">
        <v>46</v>
      </c>
    </row>
    <row r="208" spans="1:10" ht="25.5" customHeight="1" x14ac:dyDescent="0.25">
      <c r="A208" s="90"/>
      <c r="B208" s="23" t="s">
        <v>92</v>
      </c>
      <c r="C208" s="51" t="s">
        <v>10</v>
      </c>
      <c r="D208" s="25"/>
      <c r="E208" s="25"/>
      <c r="F208" s="25"/>
      <c r="G208" s="25"/>
      <c r="H208" s="25">
        <v>3.5</v>
      </c>
      <c r="I208" s="96"/>
      <c r="J208" s="82"/>
    </row>
    <row r="209" spans="1:10" ht="31.5" x14ac:dyDescent="0.25">
      <c r="A209" s="90"/>
      <c r="B209" s="24" t="s">
        <v>93</v>
      </c>
      <c r="C209" s="51" t="s">
        <v>10</v>
      </c>
      <c r="D209" s="25"/>
      <c r="E209" s="25"/>
      <c r="F209" s="25"/>
      <c r="G209" s="25"/>
      <c r="H209" s="25">
        <v>500</v>
      </c>
      <c r="I209" s="96"/>
      <c r="J209" s="82"/>
    </row>
    <row r="210" spans="1:10" ht="15.75" hidden="1" customHeight="1" x14ac:dyDescent="0.25">
      <c r="A210" s="90"/>
      <c r="B210" s="24" t="s">
        <v>94</v>
      </c>
      <c r="C210" s="51" t="s">
        <v>10</v>
      </c>
      <c r="D210" s="25"/>
      <c r="E210" s="25"/>
      <c r="F210" s="25"/>
      <c r="G210" s="25"/>
      <c r="H210" s="25"/>
      <c r="I210" s="96"/>
      <c r="J210" s="82"/>
    </row>
    <row r="211" spans="1:10" ht="15.75" x14ac:dyDescent="0.25">
      <c r="A211" s="90"/>
      <c r="B211" s="24" t="s">
        <v>52</v>
      </c>
      <c r="C211" s="51" t="s">
        <v>10</v>
      </c>
      <c r="D211" s="25"/>
      <c r="E211" s="25"/>
      <c r="F211" s="25"/>
      <c r="G211" s="25"/>
      <c r="H211" s="25">
        <v>500</v>
      </c>
      <c r="I211" s="96"/>
      <c r="J211" s="82"/>
    </row>
    <row r="212" spans="1:10" ht="15.75" hidden="1" customHeight="1" x14ac:dyDescent="0.25">
      <c r="A212" s="90"/>
      <c r="B212" s="24" t="s">
        <v>51</v>
      </c>
      <c r="C212" s="51" t="s">
        <v>10</v>
      </c>
      <c r="D212" s="25"/>
      <c r="E212" s="25"/>
      <c r="F212" s="25">
        <v>0</v>
      </c>
      <c r="G212" s="25"/>
      <c r="H212" s="25"/>
      <c r="I212" s="96"/>
      <c r="J212" s="82"/>
    </row>
    <row r="213" spans="1:10" ht="15.75" hidden="1" customHeight="1" x14ac:dyDescent="0.25">
      <c r="A213" s="91"/>
      <c r="B213" s="24" t="s">
        <v>50</v>
      </c>
      <c r="C213" s="51" t="s">
        <v>10</v>
      </c>
      <c r="D213" s="25"/>
      <c r="E213" s="25"/>
      <c r="F213" s="25">
        <v>0</v>
      </c>
      <c r="G213" s="25"/>
      <c r="H213" s="25"/>
      <c r="I213" s="96"/>
      <c r="J213" s="82"/>
    </row>
    <row r="214" spans="1:10" ht="15.75" hidden="1" customHeight="1" x14ac:dyDescent="0.25">
      <c r="A214" s="100"/>
      <c r="B214" s="24" t="s">
        <v>51</v>
      </c>
      <c r="C214" s="51" t="s">
        <v>10</v>
      </c>
      <c r="D214" s="26"/>
      <c r="E214" s="25"/>
      <c r="F214" s="25"/>
      <c r="G214" s="26"/>
      <c r="H214" s="26"/>
      <c r="I214" s="96"/>
      <c r="J214" s="82"/>
    </row>
    <row r="215" spans="1:10" ht="15.75" hidden="1" customHeight="1" x14ac:dyDescent="0.25">
      <c r="A215" s="101"/>
      <c r="B215" s="24" t="s">
        <v>50</v>
      </c>
      <c r="C215" s="51" t="s">
        <v>10</v>
      </c>
      <c r="D215" s="26"/>
      <c r="E215" s="25"/>
      <c r="F215" s="25"/>
      <c r="G215" s="26"/>
      <c r="H215" s="26"/>
      <c r="I215" s="96"/>
      <c r="J215" s="82"/>
    </row>
    <row r="216" spans="1:10" ht="24.75" customHeight="1" x14ac:dyDescent="0.25">
      <c r="A216" s="94" t="s">
        <v>129</v>
      </c>
      <c r="B216" s="23" t="s">
        <v>8</v>
      </c>
      <c r="C216" s="51" t="s">
        <v>9</v>
      </c>
      <c r="D216" s="25"/>
      <c r="E216" s="25"/>
      <c r="F216" s="25"/>
      <c r="G216" s="25">
        <v>1</v>
      </c>
      <c r="H216" s="25"/>
      <c r="I216" s="85" t="s">
        <v>31</v>
      </c>
      <c r="J216" s="98" t="s">
        <v>46</v>
      </c>
    </row>
    <row r="217" spans="1:10" ht="24.75" customHeight="1" x14ac:dyDescent="0.25">
      <c r="A217" s="90"/>
      <c r="B217" s="23" t="s">
        <v>92</v>
      </c>
      <c r="C217" s="51" t="s">
        <v>10</v>
      </c>
      <c r="D217" s="25"/>
      <c r="E217" s="25"/>
      <c r="F217" s="25"/>
      <c r="G217" s="25">
        <v>50</v>
      </c>
      <c r="H217" s="25"/>
      <c r="I217" s="85"/>
      <c r="J217" s="98"/>
    </row>
    <row r="218" spans="1:10" ht="31.5" x14ac:dyDescent="0.25">
      <c r="A218" s="90"/>
      <c r="B218" s="24" t="s">
        <v>93</v>
      </c>
      <c r="C218" s="51" t="s">
        <v>10</v>
      </c>
      <c r="D218" s="25"/>
      <c r="E218" s="25"/>
      <c r="F218" s="25"/>
      <c r="G218" s="25">
        <v>50</v>
      </c>
      <c r="H218" s="25"/>
      <c r="I218" s="85"/>
      <c r="J218" s="98"/>
    </row>
    <row r="219" spans="1:10" ht="15.75" x14ac:dyDescent="0.25">
      <c r="A219" s="90"/>
      <c r="B219" s="24" t="s">
        <v>94</v>
      </c>
      <c r="C219" s="51" t="s">
        <v>10</v>
      </c>
      <c r="D219" s="25"/>
      <c r="E219" s="25"/>
      <c r="F219" s="25"/>
      <c r="G219" s="25">
        <v>0</v>
      </c>
      <c r="H219" s="25"/>
      <c r="I219" s="85"/>
      <c r="J219" s="98"/>
    </row>
    <row r="220" spans="1:10" ht="15.75" x14ac:dyDescent="0.25">
      <c r="A220" s="90"/>
      <c r="B220" s="24" t="s">
        <v>52</v>
      </c>
      <c r="C220" s="51" t="s">
        <v>10</v>
      </c>
      <c r="D220" s="25"/>
      <c r="E220" s="25"/>
      <c r="F220" s="25"/>
      <c r="G220" s="25">
        <f>G218</f>
        <v>50</v>
      </c>
      <c r="H220" s="25"/>
      <c r="I220" s="85"/>
      <c r="J220" s="98"/>
    </row>
    <row r="221" spans="1:10" ht="15.75" hidden="1" x14ac:dyDescent="0.25">
      <c r="A221" s="90"/>
      <c r="B221" s="24" t="s">
        <v>51</v>
      </c>
      <c r="C221" s="51" t="s">
        <v>10</v>
      </c>
      <c r="D221" s="25"/>
      <c r="E221" s="25"/>
      <c r="F221" s="25"/>
      <c r="G221" s="25">
        <v>0</v>
      </c>
      <c r="H221" s="25"/>
      <c r="I221" s="52"/>
      <c r="J221" s="53"/>
    </row>
    <row r="222" spans="1:10" ht="15.75" hidden="1" x14ac:dyDescent="0.25">
      <c r="A222" s="91"/>
      <c r="B222" s="24" t="s">
        <v>50</v>
      </c>
      <c r="C222" s="51" t="s">
        <v>10</v>
      </c>
      <c r="D222" s="25"/>
      <c r="E222" s="25"/>
      <c r="F222" s="25"/>
      <c r="G222" s="25">
        <v>0</v>
      </c>
      <c r="H222" s="25"/>
      <c r="I222" s="52"/>
      <c r="J222" s="53"/>
    </row>
    <row r="223" spans="1:10" ht="15.75" hidden="1" x14ac:dyDescent="0.25">
      <c r="A223" s="90"/>
      <c r="B223" s="24" t="s">
        <v>51</v>
      </c>
      <c r="C223" s="51" t="s">
        <v>10</v>
      </c>
      <c r="D223" s="25"/>
      <c r="E223" s="25"/>
      <c r="F223" s="25">
        <v>0</v>
      </c>
      <c r="G223" s="25"/>
      <c r="H223" s="25"/>
      <c r="I223" s="52"/>
      <c r="J223" s="53"/>
    </row>
    <row r="224" spans="1:10" ht="15.75" hidden="1" x14ac:dyDescent="0.25">
      <c r="A224" s="91"/>
      <c r="B224" s="24" t="s">
        <v>50</v>
      </c>
      <c r="C224" s="51" t="s">
        <v>10</v>
      </c>
      <c r="D224" s="25"/>
      <c r="E224" s="25"/>
      <c r="F224" s="25">
        <v>0</v>
      </c>
      <c r="G224" s="25"/>
      <c r="H224" s="25"/>
      <c r="I224" s="52"/>
      <c r="J224" s="53"/>
    </row>
    <row r="225" spans="1:10" ht="23.25" hidden="1" customHeight="1" x14ac:dyDescent="0.25">
      <c r="A225" s="100"/>
      <c r="B225" s="24" t="s">
        <v>51</v>
      </c>
      <c r="C225" s="51" t="s">
        <v>10</v>
      </c>
      <c r="D225" s="26"/>
      <c r="E225" s="25"/>
      <c r="F225" s="25">
        <v>0</v>
      </c>
      <c r="G225" s="26"/>
      <c r="H225" s="26"/>
      <c r="I225" s="52"/>
      <c r="J225" s="53"/>
    </row>
    <row r="226" spans="1:10" ht="23.25" hidden="1" customHeight="1" x14ac:dyDescent="0.25">
      <c r="A226" s="101"/>
      <c r="B226" s="24" t="s">
        <v>50</v>
      </c>
      <c r="C226" s="51" t="s">
        <v>10</v>
      </c>
      <c r="D226" s="26"/>
      <c r="E226" s="25"/>
      <c r="F226" s="25">
        <v>0</v>
      </c>
      <c r="G226" s="26"/>
      <c r="H226" s="26"/>
      <c r="I226" s="52"/>
      <c r="J226" s="53"/>
    </row>
    <row r="227" spans="1:10" ht="27.75" customHeight="1" x14ac:dyDescent="0.25">
      <c r="A227" s="94" t="s">
        <v>130</v>
      </c>
      <c r="B227" s="23" t="s">
        <v>8</v>
      </c>
      <c r="C227" s="51" t="s">
        <v>138</v>
      </c>
      <c r="D227" s="25"/>
      <c r="E227" s="25"/>
      <c r="F227" s="25"/>
      <c r="G227" s="25">
        <v>16</v>
      </c>
      <c r="H227" s="25"/>
      <c r="I227" s="85" t="s">
        <v>31</v>
      </c>
      <c r="J227" s="98" t="s">
        <v>46</v>
      </c>
    </row>
    <row r="228" spans="1:10" ht="27.75" customHeight="1" x14ac:dyDescent="0.25">
      <c r="A228" s="90"/>
      <c r="B228" s="23" t="s">
        <v>92</v>
      </c>
      <c r="C228" s="51" t="s">
        <v>10</v>
      </c>
      <c r="D228" s="25"/>
      <c r="E228" s="25"/>
      <c r="F228" s="25"/>
      <c r="G228" s="49">
        <v>1.25</v>
      </c>
      <c r="H228" s="25"/>
      <c r="I228" s="85"/>
      <c r="J228" s="98"/>
    </row>
    <row r="229" spans="1:10" ht="31.5" x14ac:dyDescent="0.25">
      <c r="A229" s="90"/>
      <c r="B229" s="24" t="s">
        <v>93</v>
      </c>
      <c r="C229" s="51" t="s">
        <v>10</v>
      </c>
      <c r="D229" s="25"/>
      <c r="E229" s="25"/>
      <c r="F229" s="25"/>
      <c r="G229" s="25">
        <v>20</v>
      </c>
      <c r="H229" s="25"/>
      <c r="I229" s="85"/>
      <c r="J229" s="98"/>
    </row>
    <row r="230" spans="1:10" ht="15.75" hidden="1" x14ac:dyDescent="0.25">
      <c r="A230" s="90"/>
      <c r="B230" s="24" t="s">
        <v>94</v>
      </c>
      <c r="C230" s="51" t="s">
        <v>10</v>
      </c>
      <c r="D230" s="25"/>
      <c r="E230" s="25"/>
      <c r="F230" s="25"/>
      <c r="G230" s="25">
        <v>0</v>
      </c>
      <c r="H230" s="25"/>
      <c r="I230" s="85"/>
      <c r="J230" s="98"/>
    </row>
    <row r="231" spans="1:10" ht="15.75" x14ac:dyDescent="0.25">
      <c r="A231" s="90"/>
      <c r="B231" s="24" t="s">
        <v>52</v>
      </c>
      <c r="C231" s="51" t="s">
        <v>10</v>
      </c>
      <c r="D231" s="25"/>
      <c r="E231" s="25"/>
      <c r="F231" s="25"/>
      <c r="G231" s="25">
        <v>20</v>
      </c>
      <c r="H231" s="25"/>
      <c r="I231" s="85"/>
      <c r="J231" s="98"/>
    </row>
    <row r="232" spans="1:10" ht="15.75" hidden="1" x14ac:dyDescent="0.25">
      <c r="A232" s="90"/>
      <c r="B232" s="24" t="s">
        <v>51</v>
      </c>
      <c r="C232" s="51" t="s">
        <v>10</v>
      </c>
      <c r="D232" s="25"/>
      <c r="E232" s="25"/>
      <c r="F232" s="25">
        <v>0</v>
      </c>
      <c r="G232" s="25"/>
      <c r="H232" s="25"/>
      <c r="I232" s="52"/>
      <c r="J232" s="53"/>
    </row>
    <row r="233" spans="1:10" ht="15.75" hidden="1" x14ac:dyDescent="0.25">
      <c r="A233" s="91"/>
      <c r="B233" s="24" t="s">
        <v>50</v>
      </c>
      <c r="C233" s="51" t="s">
        <v>10</v>
      </c>
      <c r="D233" s="25"/>
      <c r="E233" s="25"/>
      <c r="F233" s="25">
        <v>0</v>
      </c>
      <c r="G233" s="25"/>
      <c r="H233" s="25"/>
      <c r="I233" s="52"/>
      <c r="J233" s="53"/>
    </row>
    <row r="234" spans="1:10" ht="15.75" customHeight="1" x14ac:dyDescent="0.25">
      <c r="A234" s="94" t="s">
        <v>131</v>
      </c>
      <c r="B234" s="23" t="s">
        <v>8</v>
      </c>
      <c r="C234" s="51" t="s">
        <v>9</v>
      </c>
      <c r="D234" s="25"/>
      <c r="E234" s="25"/>
      <c r="F234" s="25"/>
      <c r="G234" s="25"/>
      <c r="H234" s="25">
        <v>100</v>
      </c>
      <c r="I234" s="85" t="s">
        <v>31</v>
      </c>
      <c r="J234" s="98" t="s">
        <v>44</v>
      </c>
    </row>
    <row r="235" spans="1:10" ht="31.5" x14ac:dyDescent="0.25">
      <c r="A235" s="90"/>
      <c r="B235" s="23" t="s">
        <v>92</v>
      </c>
      <c r="C235" s="51" t="s">
        <v>10</v>
      </c>
      <c r="D235" s="25"/>
      <c r="E235" s="25"/>
      <c r="F235" s="25"/>
      <c r="G235" s="25"/>
      <c r="H235" s="25">
        <f>H236/H234</f>
        <v>5</v>
      </c>
      <c r="I235" s="85"/>
      <c r="J235" s="98"/>
    </row>
    <row r="236" spans="1:10" ht="31.5" x14ac:dyDescent="0.25">
      <c r="A236" s="90"/>
      <c r="B236" s="24" t="s">
        <v>93</v>
      </c>
      <c r="C236" s="51" t="s">
        <v>10</v>
      </c>
      <c r="D236" s="25"/>
      <c r="E236" s="25"/>
      <c r="F236" s="25"/>
      <c r="G236" s="25"/>
      <c r="H236" s="25">
        <v>500</v>
      </c>
      <c r="I236" s="85"/>
      <c r="J236" s="98"/>
    </row>
    <row r="237" spans="1:10" ht="15.75" hidden="1" x14ac:dyDescent="0.25">
      <c r="A237" s="90"/>
      <c r="B237" s="24" t="s">
        <v>94</v>
      </c>
      <c r="C237" s="51" t="s">
        <v>10</v>
      </c>
      <c r="D237" s="25"/>
      <c r="E237" s="25"/>
      <c r="F237" s="25"/>
      <c r="G237" s="25"/>
      <c r="H237" s="25">
        <v>0</v>
      </c>
      <c r="I237" s="85"/>
      <c r="J237" s="98"/>
    </row>
    <row r="238" spans="1:10" ht="24" customHeight="1" x14ac:dyDescent="0.25">
      <c r="A238" s="90"/>
      <c r="B238" s="24" t="s">
        <v>52</v>
      </c>
      <c r="C238" s="51" t="s">
        <v>10</v>
      </c>
      <c r="D238" s="25"/>
      <c r="E238" s="25"/>
      <c r="F238" s="25"/>
      <c r="G238" s="25"/>
      <c r="H238" s="25">
        <f>H236</f>
        <v>500</v>
      </c>
      <c r="I238" s="85"/>
      <c r="J238" s="98"/>
    </row>
    <row r="239" spans="1:10" ht="18.75" hidden="1" customHeight="1" x14ac:dyDescent="0.25">
      <c r="A239" s="90"/>
      <c r="B239" s="24" t="s">
        <v>51</v>
      </c>
      <c r="C239" s="51" t="s">
        <v>10</v>
      </c>
      <c r="D239" s="25"/>
      <c r="E239" s="25"/>
      <c r="F239" s="25"/>
      <c r="G239" s="25">
        <v>0</v>
      </c>
      <c r="H239" s="25"/>
      <c r="I239" s="55"/>
      <c r="J239" s="57"/>
    </row>
    <row r="240" spans="1:10" ht="18.75" hidden="1" customHeight="1" x14ac:dyDescent="0.25">
      <c r="A240" s="91"/>
      <c r="B240" s="24" t="s">
        <v>50</v>
      </c>
      <c r="C240" s="51" t="s">
        <v>10</v>
      </c>
      <c r="D240" s="25"/>
      <c r="E240" s="25"/>
      <c r="F240" s="25"/>
      <c r="G240" s="25">
        <v>0</v>
      </c>
      <c r="H240" s="25"/>
      <c r="I240" s="55"/>
      <c r="J240" s="57"/>
    </row>
    <row r="241" spans="1:10" ht="19.5" customHeight="1" x14ac:dyDescent="0.25">
      <c r="A241" s="94" t="s">
        <v>132</v>
      </c>
      <c r="B241" s="23" t="s">
        <v>8</v>
      </c>
      <c r="C241" s="51" t="s">
        <v>9</v>
      </c>
      <c r="D241" s="25"/>
      <c r="E241" s="25"/>
      <c r="F241" s="25">
        <v>1</v>
      </c>
      <c r="G241" s="25"/>
      <c r="H241" s="25"/>
      <c r="I241" s="95" t="s">
        <v>33</v>
      </c>
      <c r="J241" s="81" t="s">
        <v>46</v>
      </c>
    </row>
    <row r="242" spans="1:10" ht="19.5" customHeight="1" x14ac:dyDescent="0.25">
      <c r="A242" s="90"/>
      <c r="B242" s="23" t="s">
        <v>92</v>
      </c>
      <c r="C242" s="51" t="s">
        <v>10</v>
      </c>
      <c r="D242" s="25"/>
      <c r="E242" s="25"/>
      <c r="F242" s="25">
        <v>300</v>
      </c>
      <c r="G242" s="25"/>
      <c r="H242" s="25"/>
      <c r="I242" s="96"/>
      <c r="J242" s="82"/>
    </row>
    <row r="243" spans="1:10" ht="31.5" x14ac:dyDescent="0.25">
      <c r="A243" s="90"/>
      <c r="B243" s="24" t="s">
        <v>93</v>
      </c>
      <c r="C243" s="51" t="s">
        <v>10</v>
      </c>
      <c r="D243" s="25"/>
      <c r="E243" s="25"/>
      <c r="F243" s="25">
        <v>300</v>
      </c>
      <c r="G243" s="25"/>
      <c r="H243" s="25"/>
      <c r="I243" s="96"/>
      <c r="J243" s="82"/>
    </row>
    <row r="244" spans="1:10" ht="15.75" hidden="1" x14ac:dyDescent="0.25">
      <c r="A244" s="90"/>
      <c r="B244" s="24" t="s">
        <v>94</v>
      </c>
      <c r="C244" s="51" t="s">
        <v>10</v>
      </c>
      <c r="D244" s="25"/>
      <c r="E244" s="25"/>
      <c r="F244" s="25">
        <v>0</v>
      </c>
      <c r="G244" s="25"/>
      <c r="H244" s="25"/>
      <c r="I244" s="96"/>
      <c r="J244" s="82"/>
    </row>
    <row r="245" spans="1:10" ht="15.75" x14ac:dyDescent="0.25">
      <c r="A245" s="90"/>
      <c r="B245" s="24" t="s">
        <v>52</v>
      </c>
      <c r="C245" s="51" t="s">
        <v>10</v>
      </c>
      <c r="D245" s="25"/>
      <c r="E245" s="25"/>
      <c r="F245" s="25">
        <v>300</v>
      </c>
      <c r="G245" s="25"/>
      <c r="H245" s="25"/>
      <c r="I245" s="97"/>
      <c r="J245" s="83"/>
    </row>
    <row r="246" spans="1:10" ht="15.75" hidden="1" x14ac:dyDescent="0.25">
      <c r="A246" s="90"/>
      <c r="B246" s="24" t="s">
        <v>51</v>
      </c>
      <c r="C246" s="51" t="s">
        <v>10</v>
      </c>
      <c r="D246" s="25"/>
      <c r="E246" s="25">
        <v>0</v>
      </c>
      <c r="F246" s="25"/>
      <c r="G246" s="25"/>
      <c r="H246" s="25"/>
      <c r="I246" s="56"/>
      <c r="J246" s="59"/>
    </row>
    <row r="247" spans="1:10" ht="15.75" hidden="1" x14ac:dyDescent="0.25">
      <c r="A247" s="91"/>
      <c r="B247" s="24" t="s">
        <v>50</v>
      </c>
      <c r="C247" s="51" t="s">
        <v>10</v>
      </c>
      <c r="D247" s="25"/>
      <c r="E247" s="25">
        <v>0</v>
      </c>
      <c r="F247" s="25"/>
      <c r="G247" s="25"/>
      <c r="H247" s="25"/>
      <c r="I247" s="56"/>
      <c r="J247" s="59"/>
    </row>
    <row r="248" spans="1:10" ht="21.75" hidden="1" customHeight="1" x14ac:dyDescent="0.25">
      <c r="A248" s="90"/>
      <c r="B248" s="24" t="s">
        <v>51</v>
      </c>
      <c r="C248" s="51" t="s">
        <v>10</v>
      </c>
      <c r="D248" s="25"/>
      <c r="E248" s="25"/>
      <c r="F248" s="25">
        <v>0</v>
      </c>
      <c r="G248" s="25"/>
      <c r="H248" s="25"/>
      <c r="I248" s="52"/>
      <c r="J248" s="53"/>
    </row>
    <row r="249" spans="1:10" ht="22.5" hidden="1" customHeight="1" x14ac:dyDescent="0.25">
      <c r="A249" s="91"/>
      <c r="B249" s="24" t="s">
        <v>50</v>
      </c>
      <c r="C249" s="51" t="s">
        <v>10</v>
      </c>
      <c r="D249" s="25"/>
      <c r="E249" s="25"/>
      <c r="F249" s="25">
        <v>0</v>
      </c>
      <c r="G249" s="25"/>
      <c r="H249" s="25"/>
      <c r="I249" s="52"/>
      <c r="J249" s="53"/>
    </row>
    <row r="250" spans="1:10" ht="24" customHeight="1" x14ac:dyDescent="0.25">
      <c r="A250" s="94" t="s">
        <v>133</v>
      </c>
      <c r="B250" s="23" t="s">
        <v>8</v>
      </c>
      <c r="C250" s="51" t="s">
        <v>9</v>
      </c>
      <c r="D250" s="25"/>
      <c r="E250" s="25"/>
      <c r="F250" s="50"/>
      <c r="G250" s="25">
        <v>50</v>
      </c>
      <c r="H250" s="25"/>
      <c r="I250" s="85" t="s">
        <v>33</v>
      </c>
      <c r="J250" s="98" t="s">
        <v>61</v>
      </c>
    </row>
    <row r="251" spans="1:10" ht="25.5" customHeight="1" x14ac:dyDescent="0.25">
      <c r="A251" s="90"/>
      <c r="B251" s="23" t="s">
        <v>92</v>
      </c>
      <c r="C251" s="51" t="s">
        <v>10</v>
      </c>
      <c r="D251" s="25"/>
      <c r="E251" s="25"/>
      <c r="F251" s="50"/>
      <c r="G251" s="25">
        <f>G252/G250</f>
        <v>1</v>
      </c>
      <c r="H251" s="25"/>
      <c r="I251" s="85"/>
      <c r="J251" s="98"/>
    </row>
    <row r="252" spans="1:10" ht="31.5" x14ac:dyDescent="0.25">
      <c r="A252" s="90"/>
      <c r="B252" s="24" t="s">
        <v>93</v>
      </c>
      <c r="C252" s="51" t="s">
        <v>10</v>
      </c>
      <c r="D252" s="25"/>
      <c r="E252" s="25"/>
      <c r="F252" s="50"/>
      <c r="G252" s="25">
        <v>50</v>
      </c>
      <c r="H252" s="25"/>
      <c r="I252" s="85"/>
      <c r="J252" s="98"/>
    </row>
    <row r="253" spans="1:10" ht="15.75" hidden="1" x14ac:dyDescent="0.25">
      <c r="A253" s="90"/>
      <c r="B253" s="24" t="s">
        <v>94</v>
      </c>
      <c r="C253" s="51" t="s">
        <v>10</v>
      </c>
      <c r="D253" s="25"/>
      <c r="E253" s="25"/>
      <c r="F253" s="50"/>
      <c r="G253" s="25">
        <v>0</v>
      </c>
      <c r="H253" s="25"/>
      <c r="I253" s="85"/>
      <c r="J253" s="98"/>
    </row>
    <row r="254" spans="1:10" ht="19.5" customHeight="1" x14ac:dyDescent="0.25">
      <c r="A254" s="90"/>
      <c r="B254" s="24" t="s">
        <v>52</v>
      </c>
      <c r="C254" s="51" t="s">
        <v>10</v>
      </c>
      <c r="D254" s="25"/>
      <c r="E254" s="25"/>
      <c r="F254" s="50"/>
      <c r="G254" s="25">
        <v>50</v>
      </c>
      <c r="H254" s="25"/>
      <c r="I254" s="85"/>
      <c r="J254" s="98"/>
    </row>
    <row r="255" spans="1:10" ht="23.25" hidden="1" customHeight="1" x14ac:dyDescent="0.25">
      <c r="A255" s="90"/>
      <c r="B255" s="24" t="s">
        <v>51</v>
      </c>
      <c r="C255" s="51" t="s">
        <v>10</v>
      </c>
      <c r="D255" s="25"/>
      <c r="E255" s="25">
        <v>0</v>
      </c>
      <c r="F255" s="25">
        <v>0</v>
      </c>
      <c r="G255" s="25">
        <v>0</v>
      </c>
      <c r="H255" s="25">
        <v>0</v>
      </c>
      <c r="I255" s="52"/>
      <c r="J255" s="53"/>
    </row>
    <row r="256" spans="1:10" ht="24" hidden="1" customHeight="1" x14ac:dyDescent="0.25">
      <c r="A256" s="91"/>
      <c r="B256" s="24" t="s">
        <v>50</v>
      </c>
      <c r="C256" s="51" t="s">
        <v>10</v>
      </c>
      <c r="D256" s="25"/>
      <c r="E256" s="25">
        <v>0</v>
      </c>
      <c r="F256" s="25">
        <v>0</v>
      </c>
      <c r="G256" s="25">
        <v>0</v>
      </c>
      <c r="H256" s="25">
        <v>0</v>
      </c>
      <c r="I256" s="52"/>
      <c r="J256" s="53"/>
    </row>
    <row r="257" spans="1:10" ht="15.75" hidden="1" x14ac:dyDescent="0.25">
      <c r="A257" s="90"/>
      <c r="B257" s="24" t="s">
        <v>51</v>
      </c>
      <c r="C257" s="51" t="s">
        <v>10</v>
      </c>
      <c r="D257" s="25"/>
      <c r="E257" s="25"/>
      <c r="F257" s="25">
        <v>0</v>
      </c>
      <c r="G257" s="25"/>
      <c r="H257" s="25"/>
      <c r="I257" s="52"/>
      <c r="J257" s="53"/>
    </row>
    <row r="258" spans="1:10" ht="15.75" hidden="1" x14ac:dyDescent="0.25">
      <c r="A258" s="91"/>
      <c r="B258" s="24" t="s">
        <v>50</v>
      </c>
      <c r="C258" s="51" t="s">
        <v>10</v>
      </c>
      <c r="D258" s="25"/>
      <c r="E258" s="25"/>
      <c r="F258" s="25">
        <v>0</v>
      </c>
      <c r="G258" s="25"/>
      <c r="H258" s="25"/>
      <c r="I258" s="52"/>
      <c r="J258" s="53"/>
    </row>
    <row r="259" spans="1:10" ht="15.75" hidden="1" customHeight="1" x14ac:dyDescent="0.25">
      <c r="A259" s="88"/>
      <c r="B259" s="24" t="s">
        <v>51</v>
      </c>
      <c r="C259" s="51" t="s">
        <v>10</v>
      </c>
      <c r="D259" s="25"/>
      <c r="E259" s="25"/>
      <c r="F259" s="25">
        <v>0</v>
      </c>
      <c r="G259" s="25"/>
      <c r="H259" s="25"/>
      <c r="I259" s="52"/>
      <c r="J259" s="53"/>
    </row>
    <row r="260" spans="1:10" ht="15.75" hidden="1" customHeight="1" x14ac:dyDescent="0.25">
      <c r="A260" s="89"/>
      <c r="B260" s="24" t="s">
        <v>50</v>
      </c>
      <c r="C260" s="51" t="s">
        <v>10</v>
      </c>
      <c r="D260" s="25"/>
      <c r="E260" s="25"/>
      <c r="F260" s="25">
        <v>0</v>
      </c>
      <c r="G260" s="25"/>
      <c r="H260" s="25"/>
      <c r="I260" s="52"/>
      <c r="J260" s="53"/>
    </row>
    <row r="261" spans="1:10" ht="15.75" customHeight="1" x14ac:dyDescent="0.25">
      <c r="A261" s="94" t="s">
        <v>134</v>
      </c>
      <c r="B261" s="23" t="s">
        <v>8</v>
      </c>
      <c r="C261" s="51" t="s">
        <v>9</v>
      </c>
      <c r="D261" s="25"/>
      <c r="E261" s="25"/>
      <c r="F261" s="25"/>
      <c r="G261" s="25"/>
      <c r="H261" s="25">
        <v>1</v>
      </c>
      <c r="I261" s="95" t="s">
        <v>33</v>
      </c>
      <c r="J261" s="81" t="s">
        <v>46</v>
      </c>
    </row>
    <row r="262" spans="1:10" ht="31.5" x14ac:dyDescent="0.25">
      <c r="A262" s="90"/>
      <c r="B262" s="23" t="s">
        <v>92</v>
      </c>
      <c r="C262" s="51" t="s">
        <v>10</v>
      </c>
      <c r="D262" s="25"/>
      <c r="E262" s="25"/>
      <c r="F262" s="25"/>
      <c r="G262" s="25"/>
      <c r="H262" s="25">
        <f>H263/H261</f>
        <v>1000</v>
      </c>
      <c r="I262" s="96"/>
      <c r="J262" s="82"/>
    </row>
    <row r="263" spans="1:10" ht="31.5" x14ac:dyDescent="0.25">
      <c r="A263" s="90"/>
      <c r="B263" s="24" t="s">
        <v>93</v>
      </c>
      <c r="C263" s="51" t="s">
        <v>10</v>
      </c>
      <c r="D263" s="25"/>
      <c r="E263" s="25"/>
      <c r="F263" s="25"/>
      <c r="G263" s="25"/>
      <c r="H263" s="25">
        <f>H265+H267</f>
        <v>1000</v>
      </c>
      <c r="I263" s="96"/>
      <c r="J263" s="82"/>
    </row>
    <row r="264" spans="1:10" ht="15.75" hidden="1" customHeight="1" x14ac:dyDescent="0.25">
      <c r="A264" s="90"/>
      <c r="B264" s="24" t="s">
        <v>94</v>
      </c>
      <c r="C264" s="51" t="s">
        <v>10</v>
      </c>
      <c r="D264" s="25"/>
      <c r="E264" s="25"/>
      <c r="F264" s="25"/>
      <c r="G264" s="25"/>
      <c r="H264" s="25">
        <v>0</v>
      </c>
      <c r="I264" s="96"/>
      <c r="J264" s="82"/>
    </row>
    <row r="265" spans="1:10" ht="15.75" x14ac:dyDescent="0.25">
      <c r="A265" s="90"/>
      <c r="B265" s="24" t="s">
        <v>52</v>
      </c>
      <c r="C265" s="51" t="s">
        <v>10</v>
      </c>
      <c r="D265" s="25"/>
      <c r="E265" s="25"/>
      <c r="F265" s="25"/>
      <c r="G265" s="25"/>
      <c r="H265" s="25">
        <v>1000</v>
      </c>
      <c r="I265" s="96"/>
      <c r="J265" s="82"/>
    </row>
    <row r="266" spans="1:10" ht="15.75" hidden="1" customHeight="1" x14ac:dyDescent="0.25">
      <c r="A266" s="90"/>
      <c r="B266" s="24" t="s">
        <v>51</v>
      </c>
      <c r="C266" s="51" t="s">
        <v>10</v>
      </c>
      <c r="D266" s="25"/>
      <c r="E266" s="25"/>
      <c r="F266" s="25"/>
      <c r="G266" s="25">
        <v>0</v>
      </c>
      <c r="H266" s="25"/>
      <c r="I266" s="96"/>
      <c r="J266" s="82"/>
    </row>
    <row r="267" spans="1:10" ht="17.25" customHeight="1" x14ac:dyDescent="0.25">
      <c r="A267" s="91"/>
      <c r="B267" s="24" t="s">
        <v>50</v>
      </c>
      <c r="C267" s="51" t="s">
        <v>10</v>
      </c>
      <c r="D267" s="25"/>
      <c r="E267" s="25"/>
      <c r="F267" s="25"/>
      <c r="G267" s="25">
        <v>0</v>
      </c>
      <c r="H267" s="25">
        <v>0</v>
      </c>
      <c r="I267" s="97"/>
      <c r="J267" s="83"/>
    </row>
    <row r="268" spans="1:10" ht="17.25" customHeight="1" x14ac:dyDescent="0.25">
      <c r="A268" s="94" t="s">
        <v>137</v>
      </c>
      <c r="B268" s="23" t="s">
        <v>8</v>
      </c>
      <c r="C268" s="75" t="s">
        <v>9</v>
      </c>
      <c r="D268" s="25"/>
      <c r="E268" s="25"/>
      <c r="F268" s="25"/>
      <c r="G268" s="25">
        <v>20</v>
      </c>
      <c r="H268" s="25"/>
      <c r="I268" s="95" t="s">
        <v>33</v>
      </c>
      <c r="J268" s="81" t="s">
        <v>46</v>
      </c>
    </row>
    <row r="269" spans="1:10" ht="17.25" customHeight="1" x14ac:dyDescent="0.25">
      <c r="A269" s="90"/>
      <c r="B269" s="23" t="s">
        <v>92</v>
      </c>
      <c r="C269" s="75" t="s">
        <v>10</v>
      </c>
      <c r="D269" s="25"/>
      <c r="E269" s="25"/>
      <c r="F269" s="25"/>
      <c r="G269" s="25">
        <f>G270/G268</f>
        <v>2.25</v>
      </c>
      <c r="H269" s="25"/>
      <c r="I269" s="96"/>
      <c r="J269" s="82"/>
    </row>
    <row r="270" spans="1:10" ht="17.25" customHeight="1" x14ac:dyDescent="0.25">
      <c r="A270" s="90"/>
      <c r="B270" s="24" t="s">
        <v>93</v>
      </c>
      <c r="C270" s="75" t="s">
        <v>10</v>
      </c>
      <c r="D270" s="25"/>
      <c r="E270" s="25"/>
      <c r="F270" s="25"/>
      <c r="G270" s="25">
        <f>G271+G272+G273+G274</f>
        <v>45</v>
      </c>
      <c r="H270" s="25"/>
      <c r="I270" s="96"/>
      <c r="J270" s="82"/>
    </row>
    <row r="271" spans="1:10" ht="17.25" customHeight="1" x14ac:dyDescent="0.25">
      <c r="A271" s="90"/>
      <c r="B271" s="24" t="s">
        <v>94</v>
      </c>
      <c r="C271" s="75" t="s">
        <v>10</v>
      </c>
      <c r="D271" s="25"/>
      <c r="E271" s="25"/>
      <c r="F271" s="25"/>
      <c r="G271" s="25"/>
      <c r="H271" s="25"/>
      <c r="I271" s="96"/>
      <c r="J271" s="82"/>
    </row>
    <row r="272" spans="1:10" ht="17.25" customHeight="1" x14ac:dyDescent="0.25">
      <c r="A272" s="90"/>
      <c r="B272" s="24" t="s">
        <v>52</v>
      </c>
      <c r="C272" s="75" t="s">
        <v>10</v>
      </c>
      <c r="D272" s="25"/>
      <c r="E272" s="25"/>
      <c r="F272" s="25"/>
      <c r="G272" s="25">
        <v>45</v>
      </c>
      <c r="H272" s="25"/>
      <c r="I272" s="96"/>
      <c r="J272" s="82"/>
    </row>
    <row r="273" spans="1:11" ht="17.25" customHeight="1" x14ac:dyDescent="0.25">
      <c r="A273" s="90"/>
      <c r="B273" s="24" t="s">
        <v>51</v>
      </c>
      <c r="C273" s="75" t="s">
        <v>10</v>
      </c>
      <c r="D273" s="25"/>
      <c r="E273" s="25"/>
      <c r="F273" s="25"/>
      <c r="G273" s="25"/>
      <c r="H273" s="25"/>
      <c r="I273" s="96"/>
      <c r="J273" s="82"/>
    </row>
    <row r="274" spans="1:11" ht="17.25" customHeight="1" x14ac:dyDescent="0.25">
      <c r="A274" s="91"/>
      <c r="B274" s="24" t="s">
        <v>50</v>
      </c>
      <c r="C274" s="75" t="s">
        <v>10</v>
      </c>
      <c r="D274" s="25"/>
      <c r="E274" s="25"/>
      <c r="F274" s="25"/>
      <c r="G274" s="25"/>
      <c r="H274" s="25"/>
      <c r="I274" s="97"/>
      <c r="J274" s="83"/>
    </row>
    <row r="275" spans="1:11" ht="17.25" customHeight="1" x14ac:dyDescent="0.25">
      <c r="A275" s="94" t="s">
        <v>136</v>
      </c>
      <c r="B275" s="23" t="s">
        <v>8</v>
      </c>
      <c r="C275" s="75" t="s">
        <v>9</v>
      </c>
      <c r="D275" s="25"/>
      <c r="E275" s="25"/>
      <c r="F275" s="25"/>
      <c r="G275" s="25">
        <v>30</v>
      </c>
      <c r="H275" s="25"/>
      <c r="I275" s="95" t="s">
        <v>33</v>
      </c>
      <c r="J275" s="81" t="s">
        <v>46</v>
      </c>
    </row>
    <row r="276" spans="1:11" ht="17.25" customHeight="1" x14ac:dyDescent="0.25">
      <c r="A276" s="90"/>
      <c r="B276" s="23" t="s">
        <v>92</v>
      </c>
      <c r="C276" s="75" t="s">
        <v>10</v>
      </c>
      <c r="D276" s="25"/>
      <c r="E276" s="25"/>
      <c r="F276" s="25"/>
      <c r="G276" s="25">
        <f>G277/G275</f>
        <v>2.3333333333333335</v>
      </c>
      <c r="H276" s="25"/>
      <c r="I276" s="96"/>
      <c r="J276" s="82"/>
    </row>
    <row r="277" spans="1:11" ht="17.25" customHeight="1" x14ac:dyDescent="0.25">
      <c r="A277" s="90"/>
      <c r="B277" s="24" t="s">
        <v>93</v>
      </c>
      <c r="C277" s="75" t="s">
        <v>10</v>
      </c>
      <c r="D277" s="25"/>
      <c r="E277" s="25"/>
      <c r="F277" s="25"/>
      <c r="G277" s="25">
        <f>G278+G279+G280+G281</f>
        <v>70</v>
      </c>
      <c r="H277" s="25"/>
      <c r="I277" s="96"/>
      <c r="J277" s="82"/>
    </row>
    <row r="278" spans="1:11" ht="17.25" customHeight="1" x14ac:dyDescent="0.25">
      <c r="A278" s="90"/>
      <c r="B278" s="24" t="s">
        <v>94</v>
      </c>
      <c r="C278" s="75" t="s">
        <v>10</v>
      </c>
      <c r="D278" s="25"/>
      <c r="E278" s="25"/>
      <c r="F278" s="25"/>
      <c r="G278" s="25"/>
      <c r="H278" s="25"/>
      <c r="I278" s="96"/>
      <c r="J278" s="82"/>
    </row>
    <row r="279" spans="1:11" ht="17.25" customHeight="1" x14ac:dyDescent="0.25">
      <c r="A279" s="90"/>
      <c r="B279" s="24" t="s">
        <v>52</v>
      </c>
      <c r="C279" s="75" t="s">
        <v>10</v>
      </c>
      <c r="D279" s="25"/>
      <c r="E279" s="25"/>
      <c r="F279" s="25"/>
      <c r="G279" s="25">
        <v>70</v>
      </c>
      <c r="H279" s="25"/>
      <c r="I279" s="96"/>
      <c r="J279" s="82"/>
    </row>
    <row r="280" spans="1:11" ht="17.25" customHeight="1" x14ac:dyDescent="0.25">
      <c r="A280" s="90"/>
      <c r="B280" s="24" t="s">
        <v>51</v>
      </c>
      <c r="C280" s="75" t="s">
        <v>10</v>
      </c>
      <c r="D280" s="25"/>
      <c r="E280" s="25"/>
      <c r="F280" s="25"/>
      <c r="G280" s="25"/>
      <c r="H280" s="25"/>
      <c r="I280" s="96"/>
      <c r="J280" s="82"/>
    </row>
    <row r="281" spans="1:11" ht="17.25" customHeight="1" x14ac:dyDescent="0.25">
      <c r="A281" s="91"/>
      <c r="B281" s="24" t="s">
        <v>50</v>
      </c>
      <c r="C281" s="75" t="s">
        <v>10</v>
      </c>
      <c r="D281" s="25"/>
      <c r="E281" s="25"/>
      <c r="F281" s="25"/>
      <c r="G281" s="25"/>
      <c r="H281" s="25"/>
      <c r="I281" s="97"/>
      <c r="J281" s="83"/>
    </row>
    <row r="282" spans="1:11" ht="39" customHeight="1" x14ac:dyDescent="0.25">
      <c r="A282" s="79" t="s">
        <v>108</v>
      </c>
      <c r="B282" s="80"/>
      <c r="C282" s="51" t="s">
        <v>10</v>
      </c>
      <c r="D282" s="25">
        <f>D105+D112+D119+D126+D133</f>
        <v>1193</v>
      </c>
      <c r="E282" s="25">
        <f>E156+E188+E195</f>
        <v>410</v>
      </c>
      <c r="F282" s="25">
        <f>F149+F202+F243</f>
        <v>300</v>
      </c>
      <c r="G282" s="25">
        <f xml:space="preserve"> G98+G172+G202+G209+G218+G229+G236+G252+G263+G270+G277</f>
        <v>2798</v>
      </c>
      <c r="H282" s="25">
        <f>H284+H285+H286</f>
        <v>1000</v>
      </c>
      <c r="I282" s="55"/>
      <c r="J282" s="57"/>
    </row>
    <row r="283" spans="1:11" ht="15.75" hidden="1" x14ac:dyDescent="0.25">
      <c r="A283" s="92" t="s">
        <v>94</v>
      </c>
      <c r="B283" s="93"/>
      <c r="C283" s="51" t="s">
        <v>10</v>
      </c>
      <c r="D283" s="25">
        <v>0</v>
      </c>
      <c r="E283" s="25">
        <v>0</v>
      </c>
      <c r="F283" s="25">
        <v>0</v>
      </c>
      <c r="G283" s="25">
        <v>0</v>
      </c>
      <c r="H283" s="25">
        <v>0</v>
      </c>
      <c r="I283" s="55"/>
      <c r="J283" s="57"/>
    </row>
    <row r="284" spans="1:11" ht="15.75" x14ac:dyDescent="0.25">
      <c r="A284" s="92" t="s">
        <v>52</v>
      </c>
      <c r="B284" s="93"/>
      <c r="C284" s="51" t="s">
        <v>10</v>
      </c>
      <c r="D284" s="25">
        <f>D105+D112+D119+D126+D133</f>
        <v>1193</v>
      </c>
      <c r="E284" s="25">
        <f>E158+E190+E197</f>
        <v>410</v>
      </c>
      <c r="F284" s="25">
        <f>F153+F245</f>
        <v>300</v>
      </c>
      <c r="G284" s="25">
        <f>G100+G107+G114+G121+G128+G135+G146+G153+G158+G167+G174+G220+G231+G254+G272+G279</f>
        <v>235</v>
      </c>
      <c r="H284" s="25">
        <f>H100+H107+H114+H121+H128+H135+H146+H153+H158+H167+H174+H204+H220+H231+H254</f>
        <v>1000</v>
      </c>
      <c r="I284" s="55"/>
      <c r="J284" s="57"/>
      <c r="K284" s="32"/>
    </row>
    <row r="285" spans="1:11" ht="15.75" x14ac:dyDescent="0.25">
      <c r="A285" s="92" t="s">
        <v>51</v>
      </c>
      <c r="B285" s="93"/>
      <c r="C285" s="51" t="s">
        <v>10</v>
      </c>
      <c r="D285" s="25">
        <v>0</v>
      </c>
      <c r="E285" s="25">
        <v>0</v>
      </c>
      <c r="F285" s="25">
        <f>F151</f>
        <v>0</v>
      </c>
      <c r="G285" s="25">
        <f>G202</f>
        <v>2563</v>
      </c>
      <c r="H285" s="25">
        <f>H151</f>
        <v>0</v>
      </c>
      <c r="I285" s="55"/>
      <c r="J285" s="57"/>
    </row>
    <row r="286" spans="1:11" ht="15.75" x14ac:dyDescent="0.25">
      <c r="A286" s="92" t="s">
        <v>50</v>
      </c>
      <c r="B286" s="93"/>
      <c r="C286" s="51" t="s">
        <v>10</v>
      </c>
      <c r="D286" s="25">
        <v>0</v>
      </c>
      <c r="E286" s="25">
        <v>0</v>
      </c>
      <c r="F286" s="25">
        <v>0</v>
      </c>
      <c r="G286" s="25">
        <v>0</v>
      </c>
      <c r="H286" s="25">
        <v>0</v>
      </c>
      <c r="I286" s="55"/>
      <c r="J286" s="57"/>
    </row>
    <row r="287" spans="1:11" ht="15.75" x14ac:dyDescent="0.25">
      <c r="A287" s="54"/>
      <c r="B287" s="48"/>
      <c r="C287" s="51"/>
      <c r="D287" s="25"/>
      <c r="E287" s="25"/>
      <c r="F287" s="25"/>
      <c r="G287" s="25"/>
      <c r="H287" s="25"/>
      <c r="I287" s="55"/>
      <c r="J287" s="57"/>
    </row>
    <row r="288" spans="1:11" ht="37.5" customHeight="1" x14ac:dyDescent="0.25">
      <c r="A288" s="79" t="s">
        <v>98</v>
      </c>
      <c r="B288" s="80"/>
      <c r="C288" s="51" t="s">
        <v>10</v>
      </c>
      <c r="D288" s="25">
        <f>D56+D90+D282</f>
        <v>1632</v>
      </c>
      <c r="E288" s="25">
        <f>E56+E90+E282+E21</f>
        <v>4103.3999999999996</v>
      </c>
      <c r="F288" s="25">
        <f t="shared" ref="F288:H289" si="2">F56+F90+F282</f>
        <v>538.79999999999995</v>
      </c>
      <c r="G288" s="25">
        <f t="shared" si="2"/>
        <v>3038</v>
      </c>
      <c r="H288" s="25">
        <f t="shared" si="2"/>
        <v>41768.400000000001</v>
      </c>
      <c r="I288" s="77"/>
      <c r="J288" s="78"/>
    </row>
    <row r="289" spans="1:10" ht="24" customHeight="1" x14ac:dyDescent="0.25">
      <c r="A289" s="61" t="s">
        <v>99</v>
      </c>
      <c r="B289" s="62"/>
      <c r="C289" s="51" t="s">
        <v>10</v>
      </c>
      <c r="D289" s="25">
        <v>0</v>
      </c>
      <c r="E289" s="25">
        <f>E57+E91+E283</f>
        <v>0</v>
      </c>
      <c r="F289" s="25">
        <f t="shared" si="2"/>
        <v>0</v>
      </c>
      <c r="G289" s="25">
        <f t="shared" si="2"/>
        <v>0</v>
      </c>
      <c r="H289" s="25">
        <f t="shared" si="2"/>
        <v>0</v>
      </c>
      <c r="I289" s="77"/>
      <c r="J289" s="78"/>
    </row>
    <row r="290" spans="1:10" ht="15.75" x14ac:dyDescent="0.25">
      <c r="A290" s="86" t="s">
        <v>100</v>
      </c>
      <c r="B290" s="87"/>
      <c r="C290" s="51" t="s">
        <v>10</v>
      </c>
      <c r="D290" s="25">
        <f>D58+D92+D284</f>
        <v>1632</v>
      </c>
      <c r="E290" s="25">
        <f>E58+E92+E284+E23</f>
        <v>4103.3999999999996</v>
      </c>
      <c r="F290" s="25">
        <f>F153+F245+F44</f>
        <v>538.79999999999995</v>
      </c>
      <c r="G290" s="25">
        <f>G153+G245+G44+G272+G279+G254+G231+G218</f>
        <v>475</v>
      </c>
      <c r="H290" s="25">
        <f>H58+H92+H284</f>
        <v>1240</v>
      </c>
      <c r="I290" s="77"/>
      <c r="J290" s="78"/>
    </row>
    <row r="291" spans="1:10" ht="15.75" x14ac:dyDescent="0.25">
      <c r="A291" s="86" t="s">
        <v>101</v>
      </c>
      <c r="B291" s="87"/>
      <c r="C291" s="51" t="s">
        <v>10</v>
      </c>
      <c r="D291" s="45">
        <f>D24</f>
        <v>0</v>
      </c>
      <c r="E291" s="25">
        <f t="shared" ref="E291:H292" si="3">E59+E93+E285</f>
        <v>0</v>
      </c>
      <c r="F291" s="25">
        <f t="shared" si="3"/>
        <v>0</v>
      </c>
      <c r="G291" s="25">
        <f t="shared" si="3"/>
        <v>2563</v>
      </c>
      <c r="H291" s="25">
        <f>H59+H93+H285</f>
        <v>0</v>
      </c>
      <c r="I291" s="46"/>
      <c r="J291" s="78"/>
    </row>
    <row r="292" spans="1:10" ht="15.75" x14ac:dyDescent="0.25">
      <c r="A292" s="86" t="s">
        <v>102</v>
      </c>
      <c r="B292" s="87"/>
      <c r="C292" s="51" t="s">
        <v>10</v>
      </c>
      <c r="D292" s="45">
        <f>D25</f>
        <v>0</v>
      </c>
      <c r="E292" s="25">
        <f t="shared" si="3"/>
        <v>0</v>
      </c>
      <c r="F292" s="25">
        <f t="shared" si="3"/>
        <v>0</v>
      </c>
      <c r="G292" s="25">
        <f t="shared" si="3"/>
        <v>0</v>
      </c>
      <c r="H292" s="25">
        <f t="shared" si="3"/>
        <v>40528.400000000001</v>
      </c>
      <c r="I292" s="47"/>
      <c r="J292" s="78"/>
    </row>
    <row r="293" spans="1:10" ht="24" customHeight="1" x14ac:dyDescent="0.3">
      <c r="A293" s="79" t="s">
        <v>115</v>
      </c>
      <c r="B293" s="80"/>
      <c r="C293" s="51"/>
      <c r="D293" s="28">
        <f>D284</f>
        <v>1193</v>
      </c>
      <c r="E293" s="29">
        <f>E282</f>
        <v>410</v>
      </c>
      <c r="F293" s="29">
        <f>F284</f>
        <v>300</v>
      </c>
      <c r="G293" s="29">
        <f>G284</f>
        <v>235</v>
      </c>
      <c r="H293" s="29">
        <f>H284</f>
        <v>1000</v>
      </c>
      <c r="I293" s="27"/>
      <c r="J293" s="76"/>
    </row>
    <row r="294" spans="1:10" ht="15.75" x14ac:dyDescent="0.25">
      <c r="A294" s="30" t="s">
        <v>54</v>
      </c>
      <c r="E294" s="31"/>
      <c r="F294" s="31"/>
      <c r="G294" s="31"/>
    </row>
    <row r="295" spans="1:10" ht="13.5" customHeight="1" x14ac:dyDescent="0.25">
      <c r="A295" s="84"/>
      <c r="B295" s="84"/>
      <c r="C295" s="84"/>
      <c r="D295" s="84"/>
      <c r="E295" s="84"/>
      <c r="F295" s="84"/>
      <c r="G295" s="84"/>
      <c r="H295" s="84"/>
      <c r="I295" s="84"/>
      <c r="J295" s="84"/>
    </row>
    <row r="296" spans="1:10" ht="13.5" customHeight="1" x14ac:dyDescent="0.25">
      <c r="A296" s="84"/>
      <c r="B296" s="84"/>
      <c r="C296" s="84"/>
      <c r="D296" s="84"/>
      <c r="E296" s="84"/>
      <c r="F296" s="84"/>
      <c r="G296" s="84"/>
      <c r="H296" s="84"/>
      <c r="I296" s="65"/>
      <c r="J296" s="65"/>
    </row>
    <row r="297" spans="1:10" ht="6.75" customHeight="1" x14ac:dyDescent="0.25">
      <c r="A297" s="30"/>
      <c r="E297" s="31"/>
      <c r="F297" s="31"/>
      <c r="G297" s="31"/>
    </row>
    <row r="298" spans="1:10" ht="15.75" x14ac:dyDescent="0.25">
      <c r="A298" s="20" t="s">
        <v>95</v>
      </c>
      <c r="E298" s="31"/>
      <c r="F298" s="31"/>
      <c r="G298" s="31"/>
    </row>
    <row r="299" spans="1:10" ht="15" customHeight="1" x14ac:dyDescent="0.25">
      <c r="A299" s="20" t="s">
        <v>47</v>
      </c>
      <c r="B299" s="20"/>
      <c r="C299" s="20"/>
      <c r="F299" s="32"/>
    </row>
    <row r="300" spans="1:10" ht="15.75" x14ac:dyDescent="0.25">
      <c r="A300" s="20" t="s">
        <v>48</v>
      </c>
      <c r="B300" s="20"/>
      <c r="C300" s="20"/>
    </row>
    <row r="301" spans="1:10" ht="15.75" x14ac:dyDescent="0.25">
      <c r="A301" s="20" t="s">
        <v>53</v>
      </c>
      <c r="B301" s="20"/>
      <c r="C301" s="20"/>
      <c r="D301" s="20"/>
      <c r="E301" s="20"/>
      <c r="F301" s="20"/>
      <c r="G301" s="20"/>
      <c r="H301" s="20"/>
      <c r="I301" s="20"/>
    </row>
    <row r="302" spans="1:10" ht="15.75" x14ac:dyDescent="0.25">
      <c r="A302" s="20"/>
      <c r="B302" s="20"/>
      <c r="C302" s="20"/>
      <c r="D302" s="20"/>
      <c r="E302" s="20"/>
      <c r="F302" s="20"/>
      <c r="G302" s="20"/>
      <c r="H302" s="20"/>
      <c r="I302" s="20"/>
    </row>
    <row r="303" spans="1:10" ht="15.75" x14ac:dyDescent="0.25">
      <c r="A303" s="20" t="s">
        <v>55</v>
      </c>
      <c r="B303" s="20"/>
      <c r="C303" s="20"/>
      <c r="D303" s="20"/>
      <c r="E303" s="20"/>
      <c r="F303" s="20"/>
      <c r="G303" s="20"/>
      <c r="H303" s="20"/>
      <c r="I303" s="20"/>
      <c r="J303" s="33"/>
    </row>
    <row r="304" spans="1:10" ht="15.75" x14ac:dyDescent="0.25">
      <c r="A304" s="20" t="s">
        <v>56</v>
      </c>
    </row>
    <row r="309" spans="2:9" ht="15.75" x14ac:dyDescent="0.25">
      <c r="B309" s="84"/>
      <c r="C309" s="84"/>
      <c r="D309" s="84"/>
      <c r="E309" s="84"/>
      <c r="F309" s="84"/>
      <c r="G309" s="84"/>
      <c r="H309" s="84"/>
      <c r="I309" s="84"/>
    </row>
  </sheetData>
  <mergeCells count="145">
    <mergeCell ref="J49:J53"/>
    <mergeCell ref="A56:B56"/>
    <mergeCell ref="J19:J24"/>
    <mergeCell ref="A26:A32"/>
    <mergeCell ref="J40:J44"/>
    <mergeCell ref="A38:A39"/>
    <mergeCell ref="A33:A37"/>
    <mergeCell ref="I33:I37"/>
    <mergeCell ref="J33:J37"/>
    <mergeCell ref="A40:A46"/>
    <mergeCell ref="I40:I44"/>
    <mergeCell ref="I38:I39"/>
    <mergeCell ref="J38:J39"/>
    <mergeCell ref="J26:J32"/>
    <mergeCell ref="A60:B60"/>
    <mergeCell ref="A62:A68"/>
    <mergeCell ref="A90:B90"/>
    <mergeCell ref="A58:B58"/>
    <mergeCell ref="I103:I107"/>
    <mergeCell ref="I83:I89"/>
    <mergeCell ref="A59:B59"/>
    <mergeCell ref="D13:H13"/>
    <mergeCell ref="A19:A25"/>
    <mergeCell ref="I19:I24"/>
    <mergeCell ref="A49:A55"/>
    <mergeCell ref="I49:I53"/>
    <mergeCell ref="I69:I75"/>
    <mergeCell ref="J69:J75"/>
    <mergeCell ref="A93:B93"/>
    <mergeCell ref="A94:B94"/>
    <mergeCell ref="A96:A102"/>
    <mergeCell ref="J96:J100"/>
    <mergeCell ref="I62:I68"/>
    <mergeCell ref="J62:J68"/>
    <mergeCell ref="I76:I82"/>
    <mergeCell ref="J76:J82"/>
    <mergeCell ref="J83:J89"/>
    <mergeCell ref="I154:I158"/>
    <mergeCell ref="J154:J160"/>
    <mergeCell ref="A124:A130"/>
    <mergeCell ref="A117:A123"/>
    <mergeCell ref="A47:A48"/>
    <mergeCell ref="J103:J107"/>
    <mergeCell ref="I117:I121"/>
    <mergeCell ref="J117:J121"/>
    <mergeCell ref="A131:A137"/>
    <mergeCell ref="A138:A144"/>
    <mergeCell ref="I124:I128"/>
    <mergeCell ref="J124:J128"/>
    <mergeCell ref="A103:A109"/>
    <mergeCell ref="J110:J114"/>
    <mergeCell ref="I138:I153"/>
    <mergeCell ref="J138:J153"/>
    <mergeCell ref="A91:B91"/>
    <mergeCell ref="A76:A82"/>
    <mergeCell ref="A83:A89"/>
    <mergeCell ref="A92:B92"/>
    <mergeCell ref="A110:A116"/>
    <mergeCell ref="A57:B57"/>
    <mergeCell ref="A61:J61"/>
    <mergeCell ref="A69:A75"/>
    <mergeCell ref="A295:J295"/>
    <mergeCell ref="H1:J1"/>
    <mergeCell ref="F2:J2"/>
    <mergeCell ref="F3:J3"/>
    <mergeCell ref="I4:J4"/>
    <mergeCell ref="I5:J5"/>
    <mergeCell ref="A11:J11"/>
    <mergeCell ref="A17:J17"/>
    <mergeCell ref="A18:J18"/>
    <mergeCell ref="A12:J12"/>
    <mergeCell ref="A225:A226"/>
    <mergeCell ref="I13:I15"/>
    <mergeCell ref="J13:J15"/>
    <mergeCell ref="D14:H14"/>
    <mergeCell ref="A13:A15"/>
    <mergeCell ref="B13:B15"/>
    <mergeCell ref="C13:C15"/>
    <mergeCell ref="I26:I32"/>
    <mergeCell ref="I131:I135"/>
    <mergeCell ref="J131:J135"/>
    <mergeCell ref="A145:A146"/>
    <mergeCell ref="A147:A153"/>
    <mergeCell ref="A95:J95"/>
    <mergeCell ref="I96:I100"/>
    <mergeCell ref="J207:J215"/>
    <mergeCell ref="J170:J174"/>
    <mergeCell ref="A179:A185"/>
    <mergeCell ref="A186:A192"/>
    <mergeCell ref="A193:A199"/>
    <mergeCell ref="A200:A206"/>
    <mergeCell ref="A207:A213"/>
    <mergeCell ref="A286:B286"/>
    <mergeCell ref="I179:I204"/>
    <mergeCell ref="J250:J254"/>
    <mergeCell ref="J227:J231"/>
    <mergeCell ref="J234:J238"/>
    <mergeCell ref="A227:A233"/>
    <mergeCell ref="I170:I174"/>
    <mergeCell ref="J216:J220"/>
    <mergeCell ref="J179:J204"/>
    <mergeCell ref="A275:A281"/>
    <mergeCell ref="I268:I274"/>
    <mergeCell ref="J261:J267"/>
    <mergeCell ref="I261:I267"/>
    <mergeCell ref="J268:J274"/>
    <mergeCell ref="J275:J281"/>
    <mergeCell ref="I275:I281"/>
    <mergeCell ref="A261:A267"/>
    <mergeCell ref="A282:B282"/>
    <mergeCell ref="A248:A249"/>
    <mergeCell ref="A250:A256"/>
    <mergeCell ref="A257:A258"/>
    <mergeCell ref="A161:A162"/>
    <mergeCell ref="A163:A169"/>
    <mergeCell ref="A170:A176"/>
    <mergeCell ref="A177:A178"/>
    <mergeCell ref="A154:A160"/>
    <mergeCell ref="A268:A274"/>
    <mergeCell ref="A216:A222"/>
    <mergeCell ref="A214:A215"/>
    <mergeCell ref="A293:B293"/>
    <mergeCell ref="J241:J245"/>
    <mergeCell ref="B309:I309"/>
    <mergeCell ref="A296:H296"/>
    <mergeCell ref="I110:I114"/>
    <mergeCell ref="A288:B288"/>
    <mergeCell ref="A290:B290"/>
    <mergeCell ref="A291:B291"/>
    <mergeCell ref="A292:B292"/>
    <mergeCell ref="I250:I254"/>
    <mergeCell ref="A259:A260"/>
    <mergeCell ref="A223:A224"/>
    <mergeCell ref="A284:B284"/>
    <mergeCell ref="A285:B285"/>
    <mergeCell ref="I227:I231"/>
    <mergeCell ref="I234:I238"/>
    <mergeCell ref="A241:A247"/>
    <mergeCell ref="A234:A240"/>
    <mergeCell ref="I241:I245"/>
    <mergeCell ref="A283:B283"/>
    <mergeCell ref="I163:I167"/>
    <mergeCell ref="J163:J167"/>
    <mergeCell ref="I216:I220"/>
    <mergeCell ref="I207:I215"/>
  </mergeCells>
  <phoneticPr fontId="12" type="noConversion"/>
  <pageMargins left="0.11811023622047245" right="0.11811023622047245" top="0.55118110236220474" bottom="0.15748031496062992" header="0.31496062992125984" footer="0.31496062992125984"/>
  <pageSetup paperSize="9" scale="92" fitToHeight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28" workbookViewId="0">
      <selection activeCell="R4" sqref="R4"/>
    </sheetView>
  </sheetViews>
  <sheetFormatPr defaultRowHeight="15" x14ac:dyDescent="0.25"/>
  <cols>
    <col min="1" max="1" width="5.140625" style="1" customWidth="1"/>
    <col min="2" max="2" width="14.7109375" style="1" customWidth="1"/>
    <col min="3" max="4" width="9.42578125" style="1" customWidth="1"/>
    <col min="5" max="5" width="8.28515625" style="1" customWidth="1"/>
    <col min="6" max="6" width="13.85546875" style="1" customWidth="1"/>
    <col min="7" max="7" width="10.85546875" style="1" customWidth="1"/>
    <col min="8" max="8" width="13.28515625" style="1" customWidth="1"/>
    <col min="9" max="9" width="11.7109375" style="1" customWidth="1"/>
    <col min="10" max="10" width="10" style="1" customWidth="1"/>
    <col min="11" max="11" width="11.7109375" style="1" customWidth="1"/>
    <col min="12" max="12" width="11.42578125" style="1" customWidth="1"/>
    <col min="13" max="16384" width="9.140625" style="1"/>
  </cols>
  <sheetData>
    <row r="1" spans="1:11" ht="15.75" x14ac:dyDescent="0.25">
      <c r="D1" s="3"/>
      <c r="E1" s="3"/>
      <c r="F1" s="16" t="s">
        <v>117</v>
      </c>
      <c r="H1" s="3"/>
      <c r="J1" s="16"/>
      <c r="K1" s="16"/>
    </row>
    <row r="2" spans="1:11" ht="15.75" x14ac:dyDescent="0.25">
      <c r="D2" s="14"/>
      <c r="E2" s="14"/>
      <c r="F2" s="14" t="s">
        <v>63</v>
      </c>
      <c r="H2" s="14"/>
      <c r="I2" s="14"/>
      <c r="J2" s="14"/>
      <c r="K2" s="14"/>
    </row>
    <row r="3" spans="1:11" ht="15.75" x14ac:dyDescent="0.25">
      <c r="D3" s="14"/>
      <c r="E3" s="14"/>
      <c r="F3" s="14" t="s">
        <v>66</v>
      </c>
      <c r="H3" s="14"/>
      <c r="I3" s="14"/>
      <c r="J3" s="14"/>
      <c r="K3" s="14"/>
    </row>
    <row r="4" spans="1:11" ht="15.75" x14ac:dyDescent="0.25">
      <c r="D4" s="18"/>
      <c r="E4" s="18"/>
      <c r="F4" s="17" t="s">
        <v>139</v>
      </c>
      <c r="H4" s="18"/>
      <c r="I4" s="14"/>
      <c r="J4" s="14"/>
      <c r="K4" s="14"/>
    </row>
    <row r="5" spans="1:11" ht="15.75" x14ac:dyDescent="0.25">
      <c r="D5" s="18"/>
      <c r="E5" s="18"/>
      <c r="F5" s="17"/>
      <c r="H5" s="18"/>
      <c r="I5" s="14"/>
      <c r="J5" s="14"/>
      <c r="K5" s="14"/>
    </row>
    <row r="6" spans="1:11" ht="15.75" x14ac:dyDescent="0.25">
      <c r="D6" s="18"/>
      <c r="E6" s="18"/>
      <c r="F6" s="17"/>
      <c r="H6" s="18"/>
      <c r="I6" s="14"/>
    </row>
    <row r="7" spans="1:11" ht="15.75" x14ac:dyDescent="0.25">
      <c r="D7" s="17" t="s">
        <v>71</v>
      </c>
      <c r="E7" s="18"/>
      <c r="F7" s="17"/>
      <c r="H7" s="18"/>
      <c r="I7" s="14"/>
    </row>
    <row r="8" spans="1:11" ht="15.75" x14ac:dyDescent="0.25">
      <c r="D8" s="17" t="s">
        <v>72</v>
      </c>
      <c r="E8" s="18"/>
      <c r="F8" s="18"/>
      <c r="G8" s="18"/>
      <c r="H8" s="18"/>
      <c r="I8" s="18"/>
    </row>
    <row r="9" spans="1:11" x14ac:dyDescent="0.25">
      <c r="D9" s="1" t="s">
        <v>73</v>
      </c>
    </row>
    <row r="11" spans="1:11" ht="18.75" x14ac:dyDescent="0.3">
      <c r="G11" s="15" t="s">
        <v>60</v>
      </c>
      <c r="H11" s="2"/>
    </row>
    <row r="12" spans="1:11" ht="18.75" x14ac:dyDescent="0.3">
      <c r="A12" s="13" t="s">
        <v>34</v>
      </c>
      <c r="B12" s="73"/>
      <c r="C12" s="73"/>
      <c r="D12" s="73"/>
      <c r="E12" s="73"/>
      <c r="F12" s="73"/>
      <c r="G12" s="73"/>
      <c r="H12" s="73"/>
      <c r="I12" s="73"/>
    </row>
    <row r="13" spans="1:11" ht="18.75" x14ac:dyDescent="0.3">
      <c r="A13" s="13"/>
      <c r="B13" s="73"/>
      <c r="C13" s="73"/>
      <c r="D13" s="73"/>
      <c r="E13" s="73"/>
      <c r="F13" s="73"/>
      <c r="G13" s="73"/>
      <c r="H13" s="73"/>
      <c r="I13" s="74"/>
    </row>
    <row r="14" spans="1:11" ht="15.75" customHeight="1" x14ac:dyDescent="0.3">
      <c r="A14" s="4"/>
      <c r="B14" s="124" t="s">
        <v>11</v>
      </c>
      <c r="C14" s="66" t="s">
        <v>12</v>
      </c>
      <c r="D14" s="66"/>
      <c r="E14" s="66"/>
      <c r="F14" s="66"/>
      <c r="G14" s="66"/>
      <c r="H14" s="66"/>
      <c r="I14" s="67" t="s">
        <v>0</v>
      </c>
    </row>
    <row r="15" spans="1:11" ht="32.25" customHeight="1" x14ac:dyDescent="0.25">
      <c r="B15" s="124"/>
      <c r="C15" s="67" t="s">
        <v>13</v>
      </c>
      <c r="D15" s="69" t="s">
        <v>105</v>
      </c>
      <c r="E15" s="70"/>
      <c r="F15" s="70"/>
      <c r="G15" s="70"/>
      <c r="H15" s="71"/>
      <c r="I15" s="72"/>
    </row>
    <row r="16" spans="1:11" ht="21" customHeight="1" x14ac:dyDescent="0.25">
      <c r="B16" s="124"/>
      <c r="C16" s="68"/>
      <c r="D16" s="66" t="s">
        <v>14</v>
      </c>
      <c r="E16" s="66" t="s">
        <v>15</v>
      </c>
      <c r="F16" s="66" t="s">
        <v>16</v>
      </c>
      <c r="G16" s="66" t="s">
        <v>35</v>
      </c>
      <c r="H16" s="66" t="s">
        <v>36</v>
      </c>
      <c r="I16" s="68"/>
    </row>
    <row r="17" spans="1:12" ht="63" x14ac:dyDescent="0.25">
      <c r="B17" s="34" t="s">
        <v>17</v>
      </c>
      <c r="C17" s="6">
        <f>C19+C20+C21</f>
        <v>51080.600000000006</v>
      </c>
      <c r="D17" s="6">
        <f>D19+D20+D21</f>
        <v>1632</v>
      </c>
      <c r="E17" s="6">
        <f>E19+E20+E21</f>
        <v>4103.3999999999996</v>
      </c>
      <c r="F17" s="6">
        <f>F19+F20+F21</f>
        <v>538.79999999999995</v>
      </c>
      <c r="G17" s="6">
        <f>G19+G20+G21</f>
        <v>3038</v>
      </c>
      <c r="H17" s="6">
        <f>H19+H20+H21+0.1</f>
        <v>41768.5</v>
      </c>
      <c r="I17" s="7"/>
    </row>
    <row r="18" spans="1:12" ht="43.5" customHeight="1" x14ac:dyDescent="0.25">
      <c r="B18" s="34" t="s">
        <v>103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7"/>
    </row>
    <row r="19" spans="1:12" ht="36" customHeight="1" x14ac:dyDescent="0.25">
      <c r="B19" s="34" t="s">
        <v>18</v>
      </c>
      <c r="C19" s="8">
        <f>D19+E19+F19+G19+H19</f>
        <v>2563</v>
      </c>
      <c r="D19" s="8">
        <f>'прил.№3 без концессии и аренды'!D291</f>
        <v>0</v>
      </c>
      <c r="E19" s="8">
        <f>'прил.№3 без концессии и аренды'!E291</f>
        <v>0</v>
      </c>
      <c r="F19" s="8">
        <f>'прил.№3 без концессии и аренды'!F291</f>
        <v>0</v>
      </c>
      <c r="G19" s="8">
        <f>'прил.№3 без концессии и аренды'!G291</f>
        <v>2563</v>
      </c>
      <c r="H19" s="6">
        <f>'прил.№3 без концессии и аренды'!H291</f>
        <v>0</v>
      </c>
      <c r="I19" s="7"/>
    </row>
    <row r="20" spans="1:12" ht="33.75" customHeight="1" x14ac:dyDescent="0.25">
      <c r="B20" s="34" t="s">
        <v>19</v>
      </c>
      <c r="C20" s="6">
        <f>D20+E20+F20+G20+H20</f>
        <v>7989.2</v>
      </c>
      <c r="D20" s="6">
        <f>'прил.№3 без концессии и аренды'!D290</f>
        <v>1632</v>
      </c>
      <c r="E20" s="6">
        <f>'прил.№3 без концессии и аренды'!E290</f>
        <v>4103.3999999999996</v>
      </c>
      <c r="F20" s="6">
        <f>'прил.№3 без концессии и аренды'!F290</f>
        <v>538.79999999999995</v>
      </c>
      <c r="G20" s="6">
        <f>'прил.№3 без концессии и аренды'!G290</f>
        <v>475</v>
      </c>
      <c r="H20" s="6">
        <f>'прил.№3 без концессии и аренды'!H290</f>
        <v>1240</v>
      </c>
      <c r="I20" s="7"/>
    </row>
    <row r="21" spans="1:12" ht="48.75" customHeight="1" x14ac:dyDescent="0.25">
      <c r="B21" s="5" t="s">
        <v>104</v>
      </c>
      <c r="C21" s="6">
        <f>D21+E21+F21+G21+H21</f>
        <v>40528.400000000001</v>
      </c>
      <c r="D21" s="6">
        <f>'прил.№3 без концессии и аренды'!D292</f>
        <v>0</v>
      </c>
      <c r="E21" s="6">
        <f>'прил.№3 без концессии и аренды'!E292</f>
        <v>0</v>
      </c>
      <c r="F21" s="6">
        <f>'прил.№3 без концессии и аренды'!F292</f>
        <v>0</v>
      </c>
      <c r="G21" s="6">
        <f>'прил.№3 без концессии и аренды'!G292</f>
        <v>0</v>
      </c>
      <c r="H21" s="6">
        <f>'прил.№3 без концессии и аренды'!H292</f>
        <v>40528.400000000001</v>
      </c>
      <c r="I21" s="7"/>
    </row>
    <row r="23" spans="1:12" ht="15.75" x14ac:dyDescent="0.25">
      <c r="A23" s="9"/>
      <c r="B23" s="10"/>
      <c r="C23" s="10"/>
      <c r="D23" s="10"/>
      <c r="E23" s="10"/>
      <c r="F23" s="10"/>
      <c r="G23" s="11"/>
      <c r="H23" s="12"/>
    </row>
    <row r="24" spans="1:12" ht="15.75" x14ac:dyDescent="0.25">
      <c r="A24" s="9"/>
      <c r="B24" s="10"/>
      <c r="C24" s="10"/>
      <c r="D24" s="10"/>
      <c r="E24" s="10"/>
      <c r="F24" s="10"/>
      <c r="G24" s="11"/>
      <c r="H24" s="12"/>
    </row>
    <row r="25" spans="1:12" ht="18.75" x14ac:dyDescent="0.3">
      <c r="A25" s="125" t="s">
        <v>75</v>
      </c>
      <c r="B25" s="125"/>
      <c r="C25" s="125"/>
      <c r="D25" s="125"/>
      <c r="E25" s="125"/>
      <c r="F25" s="125"/>
      <c r="G25" s="125"/>
      <c r="H25" s="125"/>
      <c r="I25" s="125"/>
      <c r="J25" s="125"/>
      <c r="K25" s="125"/>
      <c r="L25" s="125"/>
    </row>
    <row r="26" spans="1:12" ht="18.75" x14ac:dyDescent="0.3">
      <c r="A26" s="126" t="s">
        <v>76</v>
      </c>
      <c r="B26" s="126"/>
      <c r="C26" s="126"/>
      <c r="D26" s="126"/>
      <c r="E26" s="126"/>
      <c r="F26" s="126"/>
      <c r="G26" s="126"/>
      <c r="H26" s="126"/>
      <c r="I26" s="126"/>
      <c r="J26" s="126"/>
      <c r="K26" s="126"/>
      <c r="L26" s="126"/>
    </row>
    <row r="27" spans="1:12" ht="18.75" x14ac:dyDescent="0.25">
      <c r="A27" s="127" t="s">
        <v>77</v>
      </c>
      <c r="B27" s="127"/>
      <c r="C27" s="127"/>
      <c r="D27" s="127"/>
      <c r="E27" s="127"/>
      <c r="F27" s="127"/>
      <c r="G27" s="127"/>
      <c r="H27" s="127"/>
      <c r="I27" s="127"/>
      <c r="J27" s="127"/>
      <c r="K27" s="127"/>
      <c r="L27" s="127"/>
    </row>
    <row r="28" spans="1:12" ht="18.75" x14ac:dyDescent="0.3">
      <c r="A28" s="135" t="s">
        <v>78</v>
      </c>
      <c r="B28" s="135"/>
      <c r="C28" s="135"/>
      <c r="D28" s="135"/>
      <c r="E28" s="135"/>
      <c r="F28" s="135"/>
      <c r="G28" s="135"/>
      <c r="H28" s="135"/>
      <c r="I28" s="135"/>
      <c r="J28" s="135"/>
      <c r="K28" s="135"/>
      <c r="L28" s="135"/>
    </row>
    <row r="29" spans="1:12" ht="15.75" x14ac:dyDescent="0.25">
      <c r="A29" s="124" t="s">
        <v>79</v>
      </c>
      <c r="B29" s="124" t="s">
        <v>80</v>
      </c>
      <c r="C29" s="124" t="s">
        <v>81</v>
      </c>
      <c r="D29" s="124" t="s">
        <v>82</v>
      </c>
      <c r="E29" s="124" t="s">
        <v>83</v>
      </c>
      <c r="F29" s="124" t="s">
        <v>84</v>
      </c>
      <c r="G29" s="124" t="s">
        <v>85</v>
      </c>
      <c r="H29" s="124" t="s">
        <v>86</v>
      </c>
      <c r="I29" s="124"/>
      <c r="J29" s="124"/>
      <c r="K29" s="35"/>
      <c r="L29" s="35"/>
    </row>
    <row r="30" spans="1:12" ht="15.75" x14ac:dyDescent="0.25">
      <c r="A30" s="124"/>
      <c r="B30" s="124"/>
      <c r="C30" s="124"/>
      <c r="D30" s="124"/>
      <c r="E30" s="124"/>
      <c r="F30" s="124"/>
      <c r="G30" s="124"/>
      <c r="H30" s="34" t="s">
        <v>14</v>
      </c>
      <c r="I30" s="34" t="s">
        <v>15</v>
      </c>
      <c r="J30" s="34" t="s">
        <v>16</v>
      </c>
      <c r="K30" s="34" t="s">
        <v>35</v>
      </c>
      <c r="L30" s="34" t="s">
        <v>36</v>
      </c>
    </row>
    <row r="31" spans="1:12" ht="37.5" x14ac:dyDescent="0.25">
      <c r="A31" s="128">
        <v>1</v>
      </c>
      <c r="B31" s="130" t="s">
        <v>87</v>
      </c>
      <c r="C31" s="36">
        <v>730</v>
      </c>
      <c r="D31" s="36" t="s">
        <v>88</v>
      </c>
      <c r="E31" s="36" t="s">
        <v>89</v>
      </c>
      <c r="F31" s="36" t="s">
        <v>90</v>
      </c>
      <c r="G31" s="36" t="s">
        <v>91</v>
      </c>
      <c r="H31" s="37">
        <f>'прил.№3 без концессии и аренды'!D290</f>
        <v>1632</v>
      </c>
      <c r="I31" s="37">
        <f>E20</f>
        <v>4103.3999999999996</v>
      </c>
      <c r="J31" s="37">
        <f>F20</f>
        <v>538.79999999999995</v>
      </c>
      <c r="K31" s="37">
        <f>G20</f>
        <v>475</v>
      </c>
      <c r="L31" s="37">
        <f>H20</f>
        <v>1240</v>
      </c>
    </row>
    <row r="32" spans="1:12" ht="80.25" customHeight="1" x14ac:dyDescent="0.3">
      <c r="A32" s="129"/>
      <c r="B32" s="131"/>
      <c r="C32" s="132" t="s">
        <v>74</v>
      </c>
      <c r="D32" s="133"/>
      <c r="E32" s="133"/>
      <c r="F32" s="133"/>
      <c r="G32" s="134"/>
      <c r="H32" s="38">
        <f>H31</f>
        <v>1632</v>
      </c>
      <c r="I32" s="38">
        <f>I31</f>
        <v>4103.3999999999996</v>
      </c>
      <c r="J32" s="38">
        <f>J31</f>
        <v>538.79999999999995</v>
      </c>
      <c r="K32" s="38">
        <f>K31</f>
        <v>475</v>
      </c>
      <c r="L32" s="38">
        <f>L31</f>
        <v>1240</v>
      </c>
    </row>
    <row r="34" spans="1:8" ht="15.75" x14ac:dyDescent="0.25">
      <c r="A34" s="9"/>
      <c r="B34" s="10"/>
      <c r="C34" s="10"/>
      <c r="D34" s="10"/>
      <c r="E34" s="10"/>
      <c r="F34" s="10"/>
      <c r="G34" s="11"/>
      <c r="H34" s="12"/>
    </row>
    <row r="35" spans="1:8" ht="15.75" x14ac:dyDescent="0.25">
      <c r="A35" s="9"/>
      <c r="B35" s="10"/>
      <c r="C35" s="10"/>
      <c r="D35" s="10"/>
      <c r="E35" s="10"/>
      <c r="F35" s="10"/>
      <c r="G35" s="11"/>
      <c r="H35" s="12"/>
    </row>
    <row r="36" spans="1:8" ht="15.75" x14ac:dyDescent="0.25">
      <c r="A36" s="9"/>
      <c r="B36" s="10"/>
      <c r="C36" s="10"/>
      <c r="D36" s="10"/>
      <c r="E36" s="10"/>
      <c r="F36" s="10"/>
      <c r="G36" s="11"/>
      <c r="H36" s="12"/>
    </row>
    <row r="37" spans="1:8" ht="15.75" x14ac:dyDescent="0.25">
      <c r="A37" s="9"/>
      <c r="B37" s="10"/>
      <c r="C37" s="10"/>
      <c r="D37" s="10"/>
      <c r="E37" s="10"/>
      <c r="F37" s="10"/>
      <c r="G37" s="11"/>
      <c r="H37" s="12"/>
    </row>
    <row r="38" spans="1:8" ht="15.75" x14ac:dyDescent="0.25">
      <c r="A38" s="9"/>
      <c r="B38" s="10"/>
      <c r="C38" s="10"/>
      <c r="D38" s="10"/>
      <c r="E38" s="10"/>
      <c r="F38" s="10"/>
      <c r="G38" s="11"/>
      <c r="H38" s="12"/>
    </row>
    <row r="39" spans="1:8" ht="15.75" x14ac:dyDescent="0.25">
      <c r="A39" s="9"/>
      <c r="B39" s="10"/>
      <c r="C39" s="10"/>
      <c r="D39" s="10"/>
      <c r="E39" s="10"/>
      <c r="F39" s="10"/>
      <c r="G39" s="11"/>
      <c r="H39" s="12"/>
    </row>
    <row r="40" spans="1:8" ht="15.75" x14ac:dyDescent="0.25">
      <c r="A40" s="9"/>
      <c r="B40" s="10"/>
      <c r="C40" s="10"/>
      <c r="D40" s="10"/>
      <c r="E40" s="10"/>
      <c r="F40" s="10"/>
      <c r="G40" s="11"/>
      <c r="H40" s="12"/>
    </row>
    <row r="41" spans="1:8" ht="15.75" x14ac:dyDescent="0.25">
      <c r="A41" s="9"/>
      <c r="B41" s="10"/>
      <c r="C41" s="10"/>
      <c r="D41" s="10"/>
      <c r="E41" s="10"/>
      <c r="F41" s="10"/>
      <c r="G41" s="11"/>
      <c r="H41" s="12"/>
    </row>
    <row r="42" spans="1:8" ht="15.75" x14ac:dyDescent="0.25">
      <c r="A42" s="9"/>
      <c r="B42" s="10"/>
      <c r="C42" s="10"/>
      <c r="D42" s="10"/>
      <c r="E42" s="10"/>
      <c r="F42" s="10"/>
      <c r="G42" s="11"/>
      <c r="H42" s="12"/>
    </row>
    <row r="43" spans="1:8" ht="15.75" x14ac:dyDescent="0.25">
      <c r="A43" s="9"/>
      <c r="B43" s="10"/>
      <c r="C43" s="10"/>
      <c r="D43" s="10"/>
      <c r="E43" s="10"/>
      <c r="F43" s="10"/>
      <c r="G43" s="11"/>
      <c r="H43" s="12"/>
    </row>
    <row r="44" spans="1:8" ht="15.75" x14ac:dyDescent="0.25">
      <c r="A44" s="9"/>
      <c r="B44" s="10"/>
      <c r="C44" s="10"/>
      <c r="D44" s="10"/>
      <c r="E44" s="10"/>
      <c r="F44" s="10"/>
      <c r="G44" s="11"/>
      <c r="H44" s="12"/>
    </row>
  </sheetData>
  <mergeCells count="16">
    <mergeCell ref="B14:B16"/>
    <mergeCell ref="A25:L25"/>
    <mergeCell ref="A26:L26"/>
    <mergeCell ref="A27:L27"/>
    <mergeCell ref="A31:A32"/>
    <mergeCell ref="B31:B32"/>
    <mergeCell ref="C32:G32"/>
    <mergeCell ref="A28:L28"/>
    <mergeCell ref="A29:A30"/>
    <mergeCell ref="B29:B30"/>
    <mergeCell ref="C29:C30"/>
    <mergeCell ref="D29:D30"/>
    <mergeCell ref="E29:E30"/>
    <mergeCell ref="F29:F30"/>
    <mergeCell ref="G29:G30"/>
    <mergeCell ref="H29:J29"/>
  </mergeCells>
  <phoneticPr fontId="12" type="noConversion"/>
  <pageMargins left="1.299212598425197" right="0" top="0.94488188976377963" bottom="0.5511811023622047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прил.№3 без концессии и аренды</vt:lpstr>
      <vt:lpstr>прил.№4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Сергеева ОА</cp:lastModifiedBy>
  <cp:lastPrinted>2018-10-04T09:52:47Z</cp:lastPrinted>
  <dcterms:created xsi:type="dcterms:W3CDTF">2016-01-26T10:38:10Z</dcterms:created>
  <dcterms:modified xsi:type="dcterms:W3CDTF">2019-01-25T03:23:19Z</dcterms:modified>
</cp:coreProperties>
</file>